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E:\DAS\DAS Brasov 2024\02 INFO PUBLICE IN MEDIUL ONLINE\01. DATE PUBLICATE -SITE 2024\DATE PUBLICATE\06 BAPA\PAAP\09.04.2024\"/>
    </mc:Choice>
  </mc:AlternateContent>
  <xr:revisionPtr revIDLastSave="0" documentId="8_{428FD9AB-8F34-4A76-AAE8-FDCE342DB433}" xr6:coauthVersionLast="47" xr6:coauthVersionMax="47" xr10:uidLastSave="{00000000-0000-0000-0000-000000000000}"/>
  <bookViews>
    <workbookView xWindow="-120" yWindow="-120" windowWidth="29040" windowHeight="15840" activeTab="1" xr2:uid="{00000000-000D-0000-FFFF-FFFF00000000}"/>
  </bookViews>
  <sheets>
    <sheet name="Sheet1" sheetId="1" r:id="rId1"/>
    <sheet name="Sheet2" sheetId="2" r:id="rId2"/>
  </sheets>
  <definedNames>
    <definedName name="_20.01.01">Sheet2!$B$25</definedName>
    <definedName name="_Hlk11055180" localSheetId="0">Sheet1!#REF!</definedName>
    <definedName name="_xlnm.Print_Titles" localSheetId="0">Sheet1!$25:$28</definedName>
    <definedName name="_xlnm.Print_Titles" localSheetId="1">Sheet2!$21:$23</definedName>
    <definedName name="_xlnm.Print_Area" localSheetId="0">Sheet1!$A$1:$AB$77</definedName>
    <definedName name="_xlnm.Print_Area" localSheetId="1">Sheet2!$A$1:$AA$167</definedName>
  </definedNames>
  <calcPr calcId="191029"/>
</workbook>
</file>

<file path=xl/calcChain.xml><?xml version="1.0" encoding="utf-8"?>
<calcChain xmlns="http://schemas.openxmlformats.org/spreadsheetml/2006/main">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6" i="2"/>
  <c r="W127" i="2"/>
  <c r="W128" i="2"/>
  <c r="W129" i="2"/>
  <c r="W131" i="2"/>
  <c r="W132" i="2"/>
  <c r="W133" i="2"/>
  <c r="W134" i="2"/>
  <c r="W135" i="2"/>
  <c r="W136" i="2"/>
  <c r="W137" i="2"/>
  <c r="W138" i="2"/>
  <c r="V120" i="2"/>
  <c r="W120" i="2"/>
  <c r="V121" i="2"/>
  <c r="W121" i="2"/>
  <c r="V122" i="2"/>
  <c r="W122" i="2"/>
  <c r="V123" i="2"/>
  <c r="W123" i="2"/>
  <c r="V124" i="2"/>
  <c r="W124" i="2"/>
  <c r="V125" i="2"/>
  <c r="W125" i="2"/>
  <c r="W119" i="2"/>
  <c r="X104" i="2"/>
  <c r="X118" i="2"/>
  <c r="W62" i="2"/>
  <c r="W63" i="2"/>
  <c r="W64" i="2"/>
  <c r="W65" i="2"/>
  <c r="W66" i="2"/>
  <c r="W67" i="2"/>
  <c r="W68" i="2"/>
  <c r="W69" i="2"/>
  <c r="W70" i="2"/>
  <c r="W71" i="2"/>
  <c r="W72" i="2"/>
  <c r="W73" i="2"/>
  <c r="W74" i="2"/>
  <c r="W75" i="2"/>
  <c r="W76" i="2"/>
  <c r="W77" i="2"/>
  <c r="W80" i="2"/>
  <c r="W81" i="2" s="1"/>
  <c r="W82" i="2"/>
  <c r="W83" i="2" s="1"/>
  <c r="W84" i="2"/>
  <c r="W85" i="2"/>
  <c r="W86" i="2"/>
  <c r="W88" i="2"/>
  <c r="W89" i="2"/>
  <c r="W90" i="2" s="1"/>
  <c r="W91" i="2"/>
  <c r="W92" i="2" s="1"/>
  <c r="W93" i="2"/>
  <c r="W94" i="2" s="1"/>
  <c r="W95" i="2"/>
  <c r="W43" i="2"/>
  <c r="W44" i="2"/>
  <c r="W45" i="2"/>
  <c r="W46" i="2"/>
  <c r="W49" i="2"/>
  <c r="W50" i="2"/>
  <c r="W51" i="2"/>
  <c r="W52" i="2"/>
  <c r="W54" i="2"/>
  <c r="W55" i="2"/>
  <c r="W56" i="2"/>
  <c r="W57" i="2"/>
  <c r="W58" i="2"/>
  <c r="W35" i="2"/>
  <c r="W38" i="2" s="1"/>
  <c r="W36" i="2"/>
  <c r="W37" i="2"/>
  <c r="W39" i="2"/>
  <c r="W40" i="2"/>
  <c r="W41" i="2"/>
  <c r="W28" i="2"/>
  <c r="W29" i="2" s="1"/>
  <c r="W30" i="2"/>
  <c r="W31" i="2" s="1"/>
  <c r="W32" i="2"/>
  <c r="W33" i="2"/>
  <c r="V28" i="2"/>
  <c r="W25" i="2"/>
  <c r="W27" i="2" s="1"/>
  <c r="W139" i="2"/>
  <c r="W147" i="2"/>
  <c r="V144" i="2"/>
  <c r="W144" i="2"/>
  <c r="V145" i="2"/>
  <c r="W145" i="2"/>
  <c r="V146" i="2"/>
  <c r="W146" i="2"/>
  <c r="V147" i="2"/>
  <c r="W143" i="2"/>
  <c r="W140" i="2"/>
  <c r="N141" i="2"/>
  <c r="M41" i="1"/>
  <c r="F116" i="2"/>
  <c r="W96" i="2"/>
  <c r="W97" i="2" s="1"/>
  <c r="N97" i="2"/>
  <c r="H83" i="2"/>
  <c r="N83" i="2"/>
  <c r="F38" i="2"/>
  <c r="W42" i="2" l="1"/>
  <c r="W116" i="2"/>
  <c r="W47" i="2"/>
  <c r="W87" i="2"/>
  <c r="W130" i="2"/>
  <c r="W34" i="2"/>
  <c r="W53" i="2"/>
  <c r="W117" i="2" s="1"/>
  <c r="W78" i="2"/>
  <c r="W141" i="2"/>
  <c r="W148" i="2" l="1"/>
  <c r="W79" i="2"/>
  <c r="I48" i="1"/>
  <c r="P129" i="2" l="1"/>
  <c r="Q129" i="2"/>
  <c r="R129" i="2"/>
  <c r="S129" i="2"/>
  <c r="T129" i="2"/>
  <c r="U129" i="2"/>
  <c r="V129" i="2"/>
  <c r="F47" i="1" l="1"/>
  <c r="F130" i="2" l="1"/>
  <c r="O129" i="2"/>
  <c r="X129" i="2" s="1"/>
  <c r="P140" i="2" l="1"/>
  <c r="Q140" i="2"/>
  <c r="R140" i="2"/>
  <c r="S140" i="2"/>
  <c r="T140" i="2"/>
  <c r="U140" i="2"/>
  <c r="V140" i="2"/>
  <c r="F141" i="2"/>
  <c r="O140" i="2"/>
  <c r="X140" i="2" l="1"/>
  <c r="F145"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6" i="2"/>
  <c r="P147" i="2" s="1"/>
  <c r="Q146" i="2"/>
  <c r="Q147" i="2" s="1"/>
  <c r="R146" i="2"/>
  <c r="R147" i="2" s="1"/>
  <c r="S146" i="2"/>
  <c r="S147" i="2" s="1"/>
  <c r="T146" i="2"/>
  <c r="T147" i="2" s="1"/>
  <c r="U146" i="2"/>
  <c r="U147" i="2" s="1"/>
  <c r="O146" i="2"/>
  <c r="O144" i="2"/>
  <c r="P144" i="2"/>
  <c r="Q144" i="2"/>
  <c r="R144" i="2"/>
  <c r="S144" i="2"/>
  <c r="T144" i="2"/>
  <c r="U144" i="2"/>
  <c r="P143" i="2"/>
  <c r="Q143" i="2"/>
  <c r="R143" i="2"/>
  <c r="S143" i="2"/>
  <c r="T143" i="2"/>
  <c r="U143" i="2"/>
  <c r="V143" i="2"/>
  <c r="O143" i="2"/>
  <c r="O132" i="2"/>
  <c r="P132" i="2"/>
  <c r="Q132" i="2"/>
  <c r="R132" i="2"/>
  <c r="S132" i="2"/>
  <c r="T132" i="2"/>
  <c r="U132" i="2"/>
  <c r="V132" i="2"/>
  <c r="O133" i="2"/>
  <c r="P133" i="2"/>
  <c r="Q133" i="2"/>
  <c r="R133" i="2"/>
  <c r="S133" i="2"/>
  <c r="T133" i="2"/>
  <c r="U133" i="2"/>
  <c r="V133" i="2"/>
  <c r="O134" i="2"/>
  <c r="P134" i="2"/>
  <c r="Q134" i="2"/>
  <c r="R134" i="2"/>
  <c r="S134" i="2"/>
  <c r="T134" i="2"/>
  <c r="U134" i="2"/>
  <c r="V134"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P131" i="2"/>
  <c r="Q131" i="2"/>
  <c r="R131" i="2"/>
  <c r="S131" i="2"/>
  <c r="T131" i="2"/>
  <c r="U131" i="2"/>
  <c r="V131" i="2"/>
  <c r="O131" i="2"/>
  <c r="O120" i="2"/>
  <c r="P120" i="2"/>
  <c r="Q120" i="2"/>
  <c r="R120" i="2"/>
  <c r="S120" i="2"/>
  <c r="T120" i="2"/>
  <c r="U120" i="2"/>
  <c r="O121" i="2"/>
  <c r="P121" i="2"/>
  <c r="Q121" i="2"/>
  <c r="R121" i="2"/>
  <c r="S121" i="2"/>
  <c r="T121" i="2"/>
  <c r="U121"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V126" i="2"/>
  <c r="O127" i="2"/>
  <c r="P127" i="2"/>
  <c r="Q127" i="2"/>
  <c r="R127" i="2"/>
  <c r="S127" i="2"/>
  <c r="T127" i="2"/>
  <c r="U127" i="2"/>
  <c r="V127" i="2"/>
  <c r="O128" i="2"/>
  <c r="P128" i="2"/>
  <c r="Q128" i="2"/>
  <c r="R128" i="2"/>
  <c r="S128" i="2"/>
  <c r="T128" i="2"/>
  <c r="U128" i="2"/>
  <c r="V128" i="2"/>
  <c r="P119" i="2"/>
  <c r="Q119" i="2"/>
  <c r="R119" i="2"/>
  <c r="S119" i="2"/>
  <c r="T119" i="2"/>
  <c r="U119" i="2"/>
  <c r="V119" i="2"/>
  <c r="O119"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19" i="2"/>
  <c r="X131" i="2"/>
  <c r="X143" i="2"/>
  <c r="X57" i="2"/>
  <c r="X56" i="2"/>
  <c r="X55" i="2"/>
  <c r="O92" i="2"/>
  <c r="X91" i="2"/>
  <c r="O97" i="2"/>
  <c r="X97" i="2" s="1"/>
  <c r="X95" i="2"/>
  <c r="O100" i="2"/>
  <c r="X100" i="2" s="1"/>
  <c r="X99" i="2"/>
  <c r="X125" i="2"/>
  <c r="X123" i="2"/>
  <c r="X121" i="2"/>
  <c r="X144"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28" i="2"/>
  <c r="X127" i="2"/>
  <c r="X126" i="2"/>
  <c r="X124" i="2"/>
  <c r="X122" i="2"/>
  <c r="X120" i="2"/>
  <c r="X139" i="2"/>
  <c r="X138" i="2"/>
  <c r="X137" i="2"/>
  <c r="X136" i="2"/>
  <c r="X135" i="2"/>
  <c r="X134" i="2"/>
  <c r="X133" i="2"/>
  <c r="X132" i="2"/>
  <c r="O147" i="2"/>
  <c r="X147" i="2" s="1"/>
  <c r="X146" i="2"/>
  <c r="U141" i="2"/>
  <c r="S141" i="2"/>
  <c r="Q141" i="2"/>
  <c r="U145" i="2"/>
  <c r="S145" i="2"/>
  <c r="Q145" i="2"/>
  <c r="N41" i="1"/>
  <c r="T41" i="1"/>
  <c r="R41" i="1"/>
  <c r="P41" i="1"/>
  <c r="V45" i="1"/>
  <c r="V43" i="1"/>
  <c r="O130" i="2"/>
  <c r="U130" i="2"/>
  <c r="S130" i="2"/>
  <c r="Q130" i="2"/>
  <c r="O145" i="2"/>
  <c r="N47" i="1"/>
  <c r="O141" i="2"/>
  <c r="O116"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1" i="2"/>
  <c r="T141" i="2"/>
  <c r="R141" i="2"/>
  <c r="P141" i="2"/>
  <c r="O42" i="2"/>
  <c r="U42" i="2"/>
  <c r="S42" i="2"/>
  <c r="Q42" i="2"/>
  <c r="V130" i="2"/>
  <c r="T130" i="2"/>
  <c r="R130" i="2"/>
  <c r="P130" i="2"/>
  <c r="T145" i="2"/>
  <c r="R145" i="2"/>
  <c r="P145" i="2"/>
  <c r="T42" i="2"/>
  <c r="R42" i="2"/>
  <c r="P42" i="2"/>
  <c r="U116" i="2"/>
  <c r="S116" i="2"/>
  <c r="Q116" i="2"/>
  <c r="V116" i="2"/>
  <c r="T116" i="2"/>
  <c r="R116" i="2"/>
  <c r="P116" i="2"/>
  <c r="V42" i="2"/>
  <c r="V29" i="1"/>
  <c r="V30" i="1"/>
  <c r="O78" i="2"/>
  <c r="V78" i="2"/>
  <c r="T78" i="2"/>
  <c r="R78" i="2"/>
  <c r="P78" i="2"/>
  <c r="U78" i="2"/>
  <c r="S78" i="2"/>
  <c r="Q78" i="2"/>
  <c r="V92" i="2"/>
  <c r="V38" i="2"/>
  <c r="T38" i="2"/>
  <c r="R38" i="2"/>
  <c r="P38" i="2"/>
  <c r="O38" i="2"/>
  <c r="U38" i="2"/>
  <c r="S38" i="2"/>
  <c r="Q38" i="2"/>
  <c r="X78" i="2" l="1"/>
  <c r="X130" i="2"/>
  <c r="X42" i="2"/>
  <c r="X141" i="2"/>
  <c r="X145" i="2"/>
  <c r="X92" i="2"/>
  <c r="X38" i="2"/>
  <c r="X116"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48" i="2"/>
  <c r="X90" i="2"/>
  <c r="O79" i="2"/>
  <c r="X79" i="2" s="1"/>
  <c r="X53" i="2"/>
  <c r="S148" i="2"/>
  <c r="V148" i="2"/>
  <c r="O148" i="2"/>
  <c r="P148" i="2"/>
  <c r="T148" i="2"/>
  <c r="Q148" i="2"/>
  <c r="U148" i="2"/>
  <c r="S117" i="2"/>
  <c r="V117" i="2"/>
  <c r="O117" i="2"/>
  <c r="P117" i="2"/>
  <c r="T117" i="2"/>
  <c r="Q117" i="2"/>
  <c r="U117" i="2"/>
  <c r="R117" i="2"/>
  <c r="X117" i="2" l="1"/>
  <c r="X1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tc={001D0020-008B-4AD4-8030-004F000E00C6}</author>
  </authors>
  <commentList>
    <comment ref="F148" authorId="0" shapeId="0" xr:uid="{00000000-0006-0000-0100-00000100000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<sst xmlns="http://schemas.openxmlformats.org/spreadsheetml/2006/main" count="872" uniqueCount="397">
  <si>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</si>
  <si>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</si>
  <si>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</si>
  <si>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</si>
  <si>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</si>
  <si>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</si>
  <si>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</si>
  <si>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</si>
  <si>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</si>
  <si>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</si>
  <si>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</si>
  <si>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</si>
  <si>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</si>
  <si>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</si>
  <si>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</si>
  <si>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</si>
  <si>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</si>
  <si>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</si>
  <si>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</si>
  <si>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</si>
  <si>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</si>
  <si>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</si>
  <si>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</si>
  <si>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</si>
  <si>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</si>
  <si>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</si>
  <si>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</si>
  <si>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</si>
  <si>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</si>
  <si>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</si>
  <si>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</si>
  <si>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</si>
  <si>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</si>
  <si>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</si>
  <si>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</si>
  <si>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</si>
  <si>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</si>
  <si>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</si>
  <si>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</si>
  <si>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</si>
  <si>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</si>
  <si>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</si>
  <si>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</si>
  <si>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</si>
  <si>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</si>
  <si>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</si>
  <si>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</si>
  <si>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</si>
  <si>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</si>
  <si>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</si>
  <si>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</si>
  <si>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</si>
  <si>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</si>
  <si>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</si>
  <si>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</si>
  <si>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</si>
  <si>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</si>
  <si>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</si>
  <si>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</si>
  <si>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</si>
  <si>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</si>
  <si>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</si>
  <si>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</si>
  <si>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</si>
  <si>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</si>
  <si>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</si>
  <si>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</si>
  <si>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</si>
  <si>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</si>
  <si>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</si>
  <si>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</si>
  <si>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</si>
  <si>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</si>
  <si>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</si>
  <si>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</si>
  <si>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</si>
  <si>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</si>
  <si>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</si>
  <si>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Șef Serviciu Contabilitate, Financiar, Buget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</si>
  <si>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</si>
  <si>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</si>
  <si>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</si>
  <si>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</si>
  <si>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</si>
  <si>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</si>
  <si>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</si>
  <si>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</si>
  <si>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</si>
  <si>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</si>
  <si>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</si>
  <si>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</si>
  <si>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</si>
  <si>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</si>
  <si>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</si>
  <si>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</si>
  <si>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</si>
  <si>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</si>
  <si>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</si>
  <si>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</si>
  <si>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</si>
  <si>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</si>
  <si>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</si>
  <si>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</si>
  <si>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</si>
  <si>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</si>
  <si>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</si>
  <si>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</si>
  <si>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</si>
  <si>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</si>
  <si>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</si>
  <si>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</si>
  <si>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</si>
  <si>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</si>
  <si>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</si>
  <si>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</si>
  <si>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</si>
  <si>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</si>
  <si>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</si>
  <si>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</si>
  <si>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</si>
  <si>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</si>
  <si>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</si>
  <si>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</si>
  <si>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</si>
  <si>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</si>
  <si>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</si>
  <si>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</si>
  <si>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</si>
  <si>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</si>
  <si>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</si>
  <si>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</si>
  <si>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</si>
  <si>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</si>
  <si>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</si>
  <si>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</si>
  <si>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</si>
  <si>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</si>
  <si>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</si>
  <si>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</si>
  <si>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</si>
  <si>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</si>
  <si>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</si>
  <si>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</si>
  <si>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</si>
  <si>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</si>
  <si>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</si>
  <si>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</si>
  <si>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</si>
  <si>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</si>
  <si>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</si>
  <si>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</si>
  <si>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</si>
  <si>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</si>
  <si>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</si>
  <si>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</si>
  <si>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</si>
  <si>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</si>
  <si>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</si>
  <si>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</si>
  <si>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</si>
  <si>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</si>
  <si>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</si>
  <si>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</si>
  <si>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</si>
  <si>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</si>
  <si>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</si>
  <si>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</si>
  <si>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</si>
  <si>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</si>
  <si>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</si>
  <si>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</si>
  <si>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</si>
  <si>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</si>
  <si>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</si>
  <si>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</si>
  <si>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</si>
  <si>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</si>
  <si>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</si>
  <si>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</si>
  <si>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</si>
  <si>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</si>
  <si>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</si>
  <si>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</si>
  <si>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</si>
  <si>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</si>
  <si>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</si>
  <si>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</si>
  <si>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</si>
  <si>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</si>
  <si>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</si>
  <si>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</si>
  <si>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</si>
  <si>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</si>
  <si>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</si>
  <si>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</si>
  <si>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</si>
  <si>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</si>
  <si>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</si>
  <si>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</si>
  <si>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</si>
  <si>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</si>
  <si>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</si>
  <si>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</si>
  <si>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</si>
  <si>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</si>
  <si>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</si>
  <si>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</si>
  <si>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</si>
  <si>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</si>
  <si>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</si>
  <si>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</si>
  <si>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</si>
  <si>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</si>
  <si>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</si>
  <si>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</si>
  <si>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</si>
  <si>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</si>
  <si>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</si>
  <si>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</si>
  <si>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</si>
  <si>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</si>
  <si>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</si>
  <si>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</si>
  <si>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</si>
  <si>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</si>
  <si>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</si>
  <si>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</si>
  <si>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</si>
  <si>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</si>
  <si>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</si>
  <si>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</si>
  <si>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</si>
  <si>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</si>
  <si>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</si>
  <si>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</si>
  <si>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</si>
  <si>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</si>
  <si>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</si>
  <si>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</si>
  <si>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</si>
  <si>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</si>
  <si>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</si>
  <si>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</si>
  <si>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</si>
  <si>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</si>
  <si>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</si>
  <si>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</si>
  <si>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</si>
  <si>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</si>
  <si>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</si>
  <si>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</si>
  <si>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</si>
  <si>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</si>
  <si>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</si>
  <si>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</si>
  <si>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</si>
  <si>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</si>
  <si>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</si>
  <si>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</si>
  <si>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</si>
  <si>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</si>
  <si>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</si>
  <si>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</si>
  <si>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</si>
  <si>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</si>
  <si>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</si>
  <si>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</si>
  <si>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</si>
  <si>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</si>
  <si>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</si>
  <si>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</si>
  <si>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</si>
  <si>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</si>
  <si>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</si>
  <si>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</si>
  <si>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</si>
  <si>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</si>
  <si>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</si>
  <si>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</si>
  <si>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</si>
  <si>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</si>
  <si>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</si>
  <si>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</si>
  <si>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</si>
  <si>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</si>
  <si>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</si>
  <si>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</si>
  <si>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</si>
  <si>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</si>
  <si>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</si>
  <si>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</si>
  <si>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</si>
  <si>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</si>
  <si>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</si>
  <si>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</si>
  <si>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</si>
  <si>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</si>
  <si>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</si>
  <si>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</si>
  <si>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</si>
  <si>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</si>
  <si>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</si>
  <si>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</si>
  <si>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</si>
  <si>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</si>
  <si>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</si>
  <si>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</si>
  <si>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</si>
  <si>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</si>
  <si>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</si>
  <si>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</si>
  <si>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</si>
  <si>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</si>
  <si>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</si>
  <si>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</si>
  <si>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</si>
  <si>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</si>
  <si>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</si>
  <si>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</si>
  <si>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</si>
  <si>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</si>
  <si>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</si>
  <si>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</si>
  <si>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</si>
  <si>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</si>
  <si>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</si>
  <si>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</si>
  <si>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</si>
  <si>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</si>
  <si>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</si>
  <si>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</si>
  <si>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</si>
  <si>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</si>
  <si>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</si>
  <si>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</si>
  <si>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</si>
  <si>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</si>
  <si>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</si>
  <si>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</si>
  <si>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</si>
  <si>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</si>
  <si>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</si>
  <si>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</si>
  <si>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</si>
  <si>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</si>
  <si>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</si>
  <si>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</si>
  <si>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</si>
  <si>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</si>
  <si>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</si>
  <si>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</si>
  <si>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</si>
  <si>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</si>
  <si>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</si>
  <si>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</si>
  <si>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</si>
  <si>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</si>
  <si>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</si>
  <si>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</si>
  <si>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</si>
  <si>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</si>
  <si>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</si>
  <si>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</si>
  <si>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</si>
  <si>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</si>
  <si>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</si>
  <si>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</si>
  <si>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</si>
  <si>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</si>
  <si>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</si>
  <si>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</si>
  <si>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</si>
  <si>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</si>
  <si>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</si>
  <si>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</si>
  <si>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</si>
  <si>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</si>
  <si>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</si>
  <si>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</si>
  <si>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</si>
  <si>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</si>
  <si>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</si>
  <si>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</si>
  <si>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</si>
  <si>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</si>
  <si>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</si>
  <si>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</si>
  <si>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</si>
  <si>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</si>
  <si>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</si>
  <si>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</si>
  <si>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</si>
  <si>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</si>
  <si>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Șef Birou Achiziții Publice,  Aprovizionare</t>
  </si>
  <si>
    <t>Biroul Achiziții Publice, Aprovizionare (ind.dos.II.E)</t>
  </si>
  <si>
    <t xml:space="preserve">                                             Ordonator de credite</t>
  </si>
  <si>
    <t>Nr. 51/45372/(R8362)928 din 05.04.2024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</si>
</sst>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346">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8" fillId="0" borderId="0" xfId="0" applyFont="1"/>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7" xfId="0" applyFont="1" applyBorder="1" applyAlignment="1">
      <alignment horizontal="center" vertical="center"/>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35" xfId="0"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12" fillId="0" borderId="4" xfId="0" applyFont="1" applyBorder="1" applyAlignment="1">
      <alignment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Alignment="1">
      <alignment horizontal="left" vertical="center" wrapText="1"/>
    </xf>
    <xf numFmtId="1" fontId="8" fillId="0" borderId="0" xfId="0" applyNumberFormat="1" applyFont="1" applyAlignment="1">
      <alignment horizontal="center" vertical="center"/>
    </xf>
    <xf numFmtId="2" fontId="20"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horizontal="left"/>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4" fillId="0" borderId="0" xfId="0" applyFont="1" applyAlignment="1">
      <alignment horizontal="left" vertical="center"/>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6" fillId="0" borderId="28" xfId="0" applyFont="1" applyBorder="1" applyAlignment="1">
      <alignment horizontal="center" vertical="center" wrapText="1"/>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963839</xdr:colOff>
      <xdr:row>7</xdr:row>
      <xdr:rowOff>138125</xdr:rowOff>
    </xdr:to>
    <xdr:pic>
      <xdr:nvPicPr>
        <xdr:cNvPr id="3" name="Imagin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9309553" cy="13854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xdr:colOff>
      <xdr:row>0</xdr:row>
      <xdr:rowOff>0</xdr:rowOff>
    </xdr:from>
    <xdr:to>
      <xdr:col>21</xdr:col>
      <xdr:colOff>295275</xdr:colOff>
      <xdr:row>5</xdr:row>
      <xdr:rowOff>162009</xdr:rowOff>
    </xdr:to>
    <xdr:pic>
      <xdr:nvPicPr>
        <xdr:cNvPr id="2" name="I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6" y="0"/>
          <a:ext cx="8248649" cy="962109"/>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39"/>
  <sheetViews>
    <sheetView zoomScale="84" workbookViewId="0">
      <selection activeCell="R17" sqref="R17:U17"/>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65"/>
      <c r="C2" s="265"/>
      <c r="D2" s="285"/>
      <c r="E2" s="285"/>
      <c r="F2" s="285"/>
      <c r="G2" s="285"/>
      <c r="H2" s="285"/>
      <c r="I2" s="285"/>
      <c r="J2" s="285"/>
      <c r="K2" s="285"/>
      <c r="L2" s="285"/>
      <c r="M2" s="285"/>
      <c r="N2" s="285"/>
      <c r="O2" s="285"/>
      <c r="P2" s="285"/>
      <c r="Q2" s="285"/>
      <c r="R2" s="285"/>
      <c r="S2" s="285"/>
      <c r="T2" s="285"/>
      <c r="U2" s="285"/>
      <c r="V2" s="285"/>
      <c r="W2" s="285"/>
    </row>
    <row r="3" spans="1:30" ht="14.25" customHeight="1" x14ac:dyDescent="0.2">
      <c r="B3" s="265"/>
      <c r="C3" s="265"/>
      <c r="D3" s="285"/>
      <c r="E3" s="285"/>
      <c r="F3" s="285"/>
      <c r="G3" s="285"/>
      <c r="H3" s="285"/>
      <c r="I3" s="285"/>
      <c r="J3" s="285"/>
      <c r="K3" s="285"/>
      <c r="L3" s="285"/>
      <c r="M3" s="285"/>
      <c r="N3" s="285"/>
      <c r="O3" s="285"/>
      <c r="P3" s="285"/>
      <c r="Q3" s="285"/>
      <c r="R3" s="285"/>
      <c r="S3" s="285"/>
      <c r="T3" s="285"/>
      <c r="U3" s="285"/>
      <c r="V3" s="285"/>
      <c r="W3" s="285"/>
    </row>
    <row r="4" spans="1:30" ht="17.25" customHeight="1" x14ac:dyDescent="0.2">
      <c r="A4" s="8"/>
      <c r="B4" s="265"/>
      <c r="C4" s="265"/>
      <c r="D4" s="285"/>
      <c r="E4" s="285"/>
      <c r="F4" s="285"/>
      <c r="G4" s="285"/>
      <c r="H4" s="285"/>
      <c r="I4" s="285"/>
      <c r="J4" s="285"/>
      <c r="K4" s="285"/>
      <c r="L4" s="285"/>
      <c r="M4" s="285"/>
      <c r="N4" s="285"/>
      <c r="O4" s="285"/>
      <c r="P4" s="285"/>
      <c r="Q4" s="285"/>
      <c r="R4" s="285"/>
      <c r="S4" s="285"/>
      <c r="T4" s="285"/>
      <c r="U4" s="285"/>
      <c r="V4" s="285"/>
      <c r="W4" s="285"/>
    </row>
    <row r="5" spans="1:30" ht="17.25" customHeight="1" x14ac:dyDescent="0.2">
      <c r="A5" s="8"/>
      <c r="B5" s="266"/>
      <c r="C5" s="266"/>
      <c r="D5" s="285"/>
      <c r="E5" s="285"/>
      <c r="F5" s="285"/>
      <c r="G5" s="285"/>
      <c r="H5" s="285"/>
      <c r="I5" s="285"/>
      <c r="J5" s="285"/>
      <c r="K5" s="285"/>
      <c r="L5" s="285"/>
      <c r="M5" s="285"/>
      <c r="N5" s="285"/>
      <c r="O5" s="285"/>
      <c r="P5" s="285"/>
      <c r="Q5" s="285"/>
      <c r="R5" s="285"/>
      <c r="S5" s="285"/>
      <c r="T5" s="285"/>
      <c r="U5" s="285"/>
      <c r="V5" s="285"/>
      <c r="W5" s="285"/>
    </row>
    <row r="6" spans="1:30" ht="17.25" customHeight="1" x14ac:dyDescent="0.2">
      <c r="A6" s="8"/>
      <c r="B6" s="264"/>
      <c r="C6" s="264"/>
      <c r="D6" s="285"/>
      <c r="E6" s="285"/>
      <c r="F6" s="285"/>
      <c r="G6" s="285"/>
      <c r="H6" s="285"/>
      <c r="I6" s="285"/>
      <c r="J6" s="285"/>
      <c r="K6" s="285"/>
      <c r="L6" s="285"/>
      <c r="M6" s="285"/>
      <c r="N6" s="285"/>
      <c r="O6" s="285"/>
      <c r="P6" s="285"/>
      <c r="Q6" s="285"/>
      <c r="R6" s="285"/>
      <c r="S6" s="285"/>
      <c r="T6" s="285"/>
      <c r="U6" s="285"/>
      <c r="V6" s="285"/>
      <c r="W6" s="285"/>
    </row>
    <row r="7" spans="1:30" ht="15" customHeight="1" x14ac:dyDescent="0.2">
      <c r="A7" s="9"/>
      <c r="D7" s="285"/>
      <c r="E7" s="285"/>
      <c r="F7" s="285"/>
      <c r="G7" s="285"/>
      <c r="H7" s="285"/>
      <c r="I7" s="285"/>
      <c r="J7" s="285"/>
      <c r="K7" s="285"/>
      <c r="L7" s="285"/>
      <c r="M7" s="285"/>
      <c r="N7" s="285"/>
      <c r="O7" s="285"/>
      <c r="P7" s="285"/>
      <c r="Q7" s="285"/>
      <c r="R7" s="285"/>
      <c r="S7" s="285"/>
      <c r="T7" s="285"/>
      <c r="U7" s="285"/>
      <c r="V7" s="285"/>
      <c r="W7" s="285"/>
      <c r="X7" s="9"/>
      <c r="Y7" s="11"/>
      <c r="Z7" s="11"/>
      <c r="AA7" s="11"/>
      <c r="AB7" s="11"/>
      <c r="AC7" s="11"/>
      <c r="AD7" s="11"/>
    </row>
    <row r="8" spans="1:30" ht="15" customHeight="1" x14ac:dyDescent="0.2">
      <c r="A8" s="9"/>
      <c r="O8" s="13"/>
      <c r="P8" s="13"/>
      <c r="V8" s="284"/>
      <c r="W8" s="284"/>
      <c r="X8" s="11"/>
      <c r="Y8" s="284" t="s">
        <v>361</v>
      </c>
      <c r="Z8" s="284"/>
      <c r="AA8" s="284"/>
      <c r="AB8" s="11"/>
      <c r="AC8" s="11"/>
      <c r="AD8" s="117"/>
    </row>
    <row r="9" spans="1:30" ht="18" customHeight="1" x14ac:dyDescent="0.2">
      <c r="A9" s="9"/>
      <c r="B9" s="300" t="s">
        <v>394</v>
      </c>
      <c r="C9" s="300"/>
      <c r="D9" s="300"/>
      <c r="E9" s="300"/>
      <c r="F9" s="300"/>
      <c r="G9" s="300"/>
      <c r="H9" s="300"/>
      <c r="I9" s="300"/>
      <c r="J9" s="300"/>
      <c r="K9" s="300"/>
      <c r="L9" s="300"/>
      <c r="M9" s="300"/>
      <c r="N9" s="300"/>
      <c r="O9" s="300"/>
      <c r="P9" s="300"/>
      <c r="V9" s="11"/>
      <c r="W9" s="11"/>
      <c r="X9" s="11" t="s">
        <v>359</v>
      </c>
      <c r="Y9" s="284" t="s">
        <v>360</v>
      </c>
      <c r="Z9" s="284"/>
      <c r="AA9" s="284"/>
      <c r="AB9" s="284"/>
      <c r="AC9" s="11"/>
      <c r="AD9" s="117"/>
    </row>
    <row r="10" spans="1:30" ht="18.75" x14ac:dyDescent="0.25">
      <c r="A10" s="9"/>
      <c r="B10" s="267" t="s">
        <v>396</v>
      </c>
      <c r="C10" s="267"/>
      <c r="D10" s="267"/>
      <c r="E10" s="10"/>
      <c r="F10" s="4"/>
      <c r="G10" s="4"/>
      <c r="H10" s="4"/>
      <c r="I10" s="13"/>
      <c r="J10" s="13"/>
      <c r="K10" s="2"/>
      <c r="L10" s="2"/>
      <c r="M10" s="2"/>
      <c r="N10" s="13"/>
      <c r="O10" s="13"/>
      <c r="P10" s="13"/>
      <c r="V10" s="11"/>
      <c r="W10" s="11"/>
      <c r="X10" s="284" t="s">
        <v>362</v>
      </c>
      <c r="Y10" s="284"/>
      <c r="Z10" s="284"/>
      <c r="AA10" s="284"/>
      <c r="AB10" s="284"/>
      <c r="AC10" s="284"/>
      <c r="AD10" s="117"/>
    </row>
    <row r="11" spans="1:30" ht="18.75" x14ac:dyDescent="0.2">
      <c r="A11" s="9"/>
      <c r="B11" s="9"/>
      <c r="C11" s="9"/>
      <c r="D11" s="10"/>
      <c r="E11" s="10"/>
      <c r="F11" s="4"/>
      <c r="G11" s="4"/>
      <c r="H11" s="4"/>
      <c r="I11" s="13"/>
      <c r="J11" s="13"/>
      <c r="K11" s="2"/>
      <c r="L11" s="2"/>
      <c r="M11" s="2"/>
      <c r="N11" s="13"/>
      <c r="O11" s="13"/>
      <c r="P11" s="13"/>
      <c r="V11" s="11"/>
      <c r="W11" s="11"/>
      <c r="X11" s="9"/>
      <c r="Y11" s="9"/>
      <c r="Z11" s="9"/>
      <c r="AA11" s="9"/>
      <c r="AB11" s="9"/>
      <c r="AC11" s="9"/>
      <c r="AD11" s="117"/>
    </row>
    <row r="12" spans="1:30" ht="18.75" x14ac:dyDescent="0.2">
      <c r="A12" s="9"/>
      <c r="B12" s="9"/>
      <c r="C12" s="9"/>
      <c r="D12" s="10"/>
      <c r="E12" s="10"/>
      <c r="F12" s="4"/>
      <c r="G12" s="4"/>
      <c r="H12" s="4"/>
      <c r="I12" s="13"/>
      <c r="J12" s="13"/>
      <c r="K12" s="2"/>
      <c r="L12" s="2"/>
      <c r="M12" s="2"/>
      <c r="N12" s="13"/>
      <c r="O12" s="13"/>
      <c r="P12" s="13"/>
      <c r="V12" s="11"/>
      <c r="W12" s="11"/>
      <c r="X12" s="9"/>
      <c r="Y12" s="9"/>
      <c r="Z12" s="9"/>
      <c r="AA12" s="9"/>
      <c r="AB12" s="9"/>
      <c r="AC12" s="9"/>
      <c r="AD12" s="117"/>
    </row>
    <row r="13" spans="1:30" ht="18.75" x14ac:dyDescent="0.2">
      <c r="A13" s="9"/>
      <c r="B13" s="9"/>
      <c r="C13" s="9"/>
      <c r="D13" s="10"/>
      <c r="E13" s="10"/>
      <c r="F13" s="4"/>
      <c r="G13" s="4"/>
      <c r="H13" s="4"/>
      <c r="I13" s="13"/>
      <c r="J13" s="13"/>
      <c r="K13" s="2"/>
      <c r="L13" s="2"/>
      <c r="M13" s="2"/>
      <c r="N13" s="13"/>
      <c r="O13" s="13"/>
      <c r="P13" s="13"/>
      <c r="V13" s="11"/>
      <c r="W13" s="11"/>
      <c r="X13" s="9"/>
      <c r="Y13" s="9"/>
      <c r="Z13" s="9"/>
      <c r="AA13" s="9"/>
      <c r="AB13" s="9"/>
      <c r="AC13" s="9"/>
      <c r="AD13" s="117"/>
    </row>
    <row r="14" spans="1:30" ht="18.75" x14ac:dyDescent="0.2">
      <c r="A14" s="9"/>
      <c r="B14" s="9"/>
      <c r="C14" s="9"/>
      <c r="D14" s="10"/>
      <c r="E14" s="10"/>
      <c r="F14" s="4"/>
      <c r="G14" s="4"/>
      <c r="H14" s="4"/>
      <c r="I14" s="13"/>
      <c r="J14" s="13"/>
      <c r="K14" s="2"/>
      <c r="L14" s="2"/>
      <c r="M14" s="2"/>
      <c r="N14" s="13"/>
      <c r="O14" s="13"/>
      <c r="P14" s="13"/>
      <c r="V14" s="11"/>
      <c r="W14" s="11"/>
      <c r="X14" s="9"/>
      <c r="Y14" s="9"/>
      <c r="Z14" s="9"/>
      <c r="AA14" s="9"/>
      <c r="AB14" s="9"/>
      <c r="AC14" s="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290" t="s">
        <v>317</v>
      </c>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13"/>
    </row>
    <row r="17" spans="1:157" ht="18.600000000000001" customHeight="1" x14ac:dyDescent="0.2">
      <c r="A17" s="2"/>
      <c r="B17" s="2"/>
      <c r="D17" s="12"/>
      <c r="F17" s="6"/>
      <c r="I17" s="13"/>
      <c r="J17" s="13"/>
      <c r="K17" s="2"/>
      <c r="L17" s="2"/>
      <c r="M17" s="2"/>
      <c r="N17" s="13"/>
      <c r="O17" s="13"/>
      <c r="P17" s="13"/>
      <c r="R17" s="290"/>
      <c r="S17" s="290"/>
      <c r="T17" s="290"/>
      <c r="U17" s="290"/>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
      <c r="B19" s="2"/>
      <c r="D19" s="2"/>
      <c r="F19" s="2"/>
      <c r="G19" s="2"/>
      <c r="H19" s="2"/>
      <c r="I19" s="2"/>
      <c r="J19" s="2"/>
      <c r="K19" s="2"/>
      <c r="L19" s="2"/>
      <c r="M19" s="2"/>
      <c r="N19" s="2"/>
      <c r="O19" s="2"/>
      <c r="P19" s="2"/>
      <c r="V19" s="13"/>
      <c r="W19" s="13"/>
      <c r="X19" s="13"/>
      <c r="Y19" s="13"/>
      <c r="Z19" s="13"/>
      <c r="AA19" s="13"/>
      <c r="AB19" s="13"/>
      <c r="AC19" s="13"/>
    </row>
    <row r="20" spans="1:157" ht="10.5" customHeight="1" x14ac:dyDescent="0.2">
      <c r="A20" s="2"/>
      <c r="B20" s="2"/>
      <c r="D20" s="2"/>
      <c r="F20" s="2"/>
      <c r="G20" s="2"/>
      <c r="H20" s="2"/>
      <c r="I20" s="2"/>
      <c r="J20" s="2"/>
      <c r="K20" s="2"/>
      <c r="L20" s="2"/>
      <c r="M20" s="2"/>
      <c r="N20" s="2"/>
      <c r="O20" s="2"/>
      <c r="P20" s="2"/>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8"/>
      <c r="C22" s="200"/>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57"/>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291"/>
      <c r="Z25" s="291"/>
      <c r="AA25" s="13"/>
      <c r="AB25" s="13"/>
      <c r="AC25" s="13"/>
      <c r="AE25" s="3"/>
      <c r="AF25" s="3"/>
    </row>
    <row r="26" spans="1:157" s="1" customFormat="1" ht="108" customHeight="1" thickBot="1" x14ac:dyDescent="0.25">
      <c r="A26" s="276" t="s">
        <v>10</v>
      </c>
      <c r="B26" s="278" t="s">
        <v>11</v>
      </c>
      <c r="C26" s="280" t="s">
        <v>12</v>
      </c>
      <c r="D26" s="280" t="s">
        <v>13</v>
      </c>
      <c r="E26" s="30" t="s">
        <v>14</v>
      </c>
      <c r="F26" s="31" t="s">
        <v>15</v>
      </c>
      <c r="G26" s="258"/>
      <c r="H26" s="32" t="s">
        <v>16</v>
      </c>
      <c r="I26" s="33" t="s">
        <v>17</v>
      </c>
      <c r="J26" s="33" t="s">
        <v>18</v>
      </c>
      <c r="K26" s="33" t="s">
        <v>19</v>
      </c>
      <c r="L26" s="32" t="s">
        <v>20</v>
      </c>
      <c r="M26" s="32" t="s">
        <v>21</v>
      </c>
      <c r="N26" s="34" t="s">
        <v>390</v>
      </c>
      <c r="O26" s="34" t="s">
        <v>22</v>
      </c>
      <c r="P26" s="34" t="s">
        <v>23</v>
      </c>
      <c r="Q26" s="34" t="s">
        <v>24</v>
      </c>
      <c r="R26" s="34" t="s">
        <v>25</v>
      </c>
      <c r="S26" s="34" t="s">
        <v>26</v>
      </c>
      <c r="T26" s="35" t="s">
        <v>27</v>
      </c>
      <c r="U26" s="32" t="s">
        <v>28</v>
      </c>
      <c r="V26" s="36" t="s">
        <v>29</v>
      </c>
      <c r="W26" s="282" t="s">
        <v>30</v>
      </c>
      <c r="X26" s="292" t="s">
        <v>31</v>
      </c>
      <c r="Y26" s="293" t="s">
        <v>32</v>
      </c>
      <c r="Z26" s="295" t="s">
        <v>33</v>
      </c>
      <c r="AA26" s="297" t="s">
        <v>34</v>
      </c>
      <c r="AB26" s="297" t="s">
        <v>35</v>
      </c>
      <c r="AC26" s="2"/>
    </row>
    <row r="27" spans="1:157" s="1" customFormat="1" ht="113.25" customHeight="1" thickBot="1" x14ac:dyDescent="0.25">
      <c r="A27" s="277"/>
      <c r="B27" s="279"/>
      <c r="C27" s="281"/>
      <c r="D27" s="281"/>
      <c r="E27" s="38"/>
      <c r="F27" s="39" t="s">
        <v>36</v>
      </c>
      <c r="G27" s="40" t="s">
        <v>36</v>
      </c>
      <c r="H27" s="40" t="s">
        <v>36</v>
      </c>
      <c r="I27" s="40" t="s">
        <v>36</v>
      </c>
      <c r="J27" s="40" t="s">
        <v>36</v>
      </c>
      <c r="K27" s="40" t="s">
        <v>36</v>
      </c>
      <c r="L27" s="41" t="s">
        <v>36</v>
      </c>
      <c r="M27" s="41" t="s">
        <v>36</v>
      </c>
      <c r="N27" s="29" t="s">
        <v>37</v>
      </c>
      <c r="O27" s="29" t="s">
        <v>37</v>
      </c>
      <c r="P27" s="29" t="s">
        <v>37</v>
      </c>
      <c r="Q27" s="29" t="s">
        <v>37</v>
      </c>
      <c r="R27" s="29" t="s">
        <v>37</v>
      </c>
      <c r="S27" s="29" t="s">
        <v>37</v>
      </c>
      <c r="T27" s="29" t="s">
        <v>37</v>
      </c>
      <c r="U27" s="29" t="s">
        <v>37</v>
      </c>
      <c r="V27" s="42" t="s">
        <v>37</v>
      </c>
      <c r="W27" s="283"/>
      <c r="X27" s="292"/>
      <c r="Y27" s="294"/>
      <c r="Z27" s="296"/>
      <c r="AA27" s="298"/>
      <c r="AB27" s="299"/>
      <c r="AC27" s="2"/>
    </row>
    <row r="28" spans="1:157" s="43" customFormat="1" ht="57.75" customHeight="1" thickBot="1" x14ac:dyDescent="0.25">
      <c r="A28" s="44"/>
      <c r="B28" s="45"/>
      <c r="C28" s="44"/>
      <c r="D28" s="46"/>
      <c r="E28" s="47"/>
      <c r="F28" s="41"/>
      <c r="G28" s="48"/>
      <c r="H28" s="48"/>
      <c r="I28" s="48"/>
      <c r="J28" s="49"/>
      <c r="K28" s="48"/>
      <c r="L28" s="48"/>
      <c r="M28" s="48"/>
      <c r="N28" s="44" t="s">
        <v>38</v>
      </c>
      <c r="O28" s="44" t="s">
        <v>38</v>
      </c>
      <c r="P28" s="44" t="s">
        <v>38</v>
      </c>
      <c r="Q28" s="44" t="s">
        <v>39</v>
      </c>
      <c r="R28" s="44" t="s">
        <v>39</v>
      </c>
      <c r="S28" s="44" t="s">
        <v>40</v>
      </c>
      <c r="T28" s="44" t="s">
        <v>40</v>
      </c>
      <c r="U28" s="44" t="s">
        <v>40</v>
      </c>
      <c r="V28" s="46" t="s">
        <v>41</v>
      </c>
      <c r="W28" s="50"/>
      <c r="X28" s="45"/>
      <c r="Y28" s="50"/>
      <c r="Z28" s="51"/>
      <c r="AA28" s="52" t="s">
        <v>42</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43</v>
      </c>
      <c r="C29" s="48">
        <v>1</v>
      </c>
      <c r="D29" s="54" t="s">
        <v>44</v>
      </c>
      <c r="E29" s="47" t="s">
        <v>45</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46</v>
      </c>
      <c r="X29" s="60" t="s">
        <v>47</v>
      </c>
      <c r="Y29" s="61" t="s">
        <v>314</v>
      </c>
      <c r="Z29" s="62" t="s">
        <v>352</v>
      </c>
      <c r="AA29" s="63" t="s">
        <v>48</v>
      </c>
      <c r="AB29" s="50" t="s">
        <v>49</v>
      </c>
      <c r="AC29" s="13"/>
      <c r="AE29" s="3"/>
    </row>
    <row r="30" spans="1:157" s="64" customFormat="1" ht="31.5" customHeight="1" thickBot="1" x14ac:dyDescent="0.25">
      <c r="A30" s="48">
        <v>2</v>
      </c>
      <c r="B30" s="48"/>
      <c r="C30" s="65"/>
      <c r="D30" s="66" t="s">
        <v>50</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65" t="s">
        <v>74</v>
      </c>
      <c r="C31" s="85">
        <v>2</v>
      </c>
      <c r="D31" s="222" t="s">
        <v>368</v>
      </c>
      <c r="E31" s="235" t="s">
        <v>376</v>
      </c>
      <c r="F31" s="223">
        <v>82000</v>
      </c>
      <c r="G31" s="221"/>
      <c r="H31" s="68"/>
      <c r="I31" s="68"/>
      <c r="J31" s="68"/>
      <c r="K31" s="68"/>
      <c r="L31" s="55"/>
      <c r="M31" s="78"/>
      <c r="N31" s="69">
        <f>F31/1.19</f>
        <v>68907.563025210082</v>
      </c>
      <c r="O31" s="69">
        <f>Sheet2!G84/1.19</f>
        <v>0</v>
      </c>
      <c r="P31" s="69">
        <f t="shared" ref="P31:U31" si="3">H31/1.19</f>
        <v>0</v>
      </c>
      <c r="Q31" s="69">
        <f t="shared" si="3"/>
        <v>0</v>
      </c>
      <c r="R31" s="69">
        <f t="shared" si="3"/>
        <v>0</v>
      </c>
      <c r="S31" s="69">
        <f t="shared" si="3"/>
        <v>0</v>
      </c>
      <c r="T31" s="69">
        <f t="shared" si="3"/>
        <v>0</v>
      </c>
      <c r="U31" s="69">
        <f t="shared" si="3"/>
        <v>0</v>
      </c>
      <c r="V31" s="211">
        <f t="shared" si="1"/>
        <v>68907.563025210082</v>
      </c>
      <c r="W31" s="59" t="s">
        <v>46</v>
      </c>
      <c r="X31" s="59" t="s">
        <v>367</v>
      </c>
      <c r="Y31" s="218" t="s">
        <v>301</v>
      </c>
      <c r="Z31" s="219" t="s">
        <v>306</v>
      </c>
      <c r="AA31" s="259" t="s">
        <v>60</v>
      </c>
      <c r="AB31" s="87" t="s">
        <v>49</v>
      </c>
      <c r="AC31" s="74"/>
    </row>
    <row r="32" spans="1:157" s="229" customFormat="1" ht="31.5" customHeight="1" thickBot="1" x14ac:dyDescent="0.25">
      <c r="A32" s="48">
        <v>4</v>
      </c>
      <c r="B32" s="37"/>
      <c r="C32" s="220"/>
      <c r="D32" s="75" t="s">
        <v>375</v>
      </c>
      <c r="E32" s="212"/>
      <c r="F32" s="94">
        <f>SUM(F31)</f>
        <v>82000</v>
      </c>
      <c r="G32" s="94"/>
      <c r="H32" s="94"/>
      <c r="I32" s="94"/>
      <c r="J32" s="94">
        <f>SUM(J31:J31)</f>
        <v>0</v>
      </c>
      <c r="K32" s="94">
        <f>SUM(K31:K31)</f>
        <v>0</v>
      </c>
      <c r="L32" s="94">
        <f>SUM(L31:L31)</f>
        <v>0</v>
      </c>
      <c r="M32" s="77">
        <f>SUM(M31:M31)</f>
        <v>0</v>
      </c>
      <c r="N32" s="224">
        <f t="shared" ref="N32:U32" si="4">SUM(N31:N31)</f>
        <v>68907.563025210082</v>
      </c>
      <c r="O32" s="224">
        <f t="shared" si="4"/>
        <v>0</v>
      </c>
      <c r="P32" s="224">
        <f t="shared" si="4"/>
        <v>0</v>
      </c>
      <c r="Q32" s="224">
        <f t="shared" si="4"/>
        <v>0</v>
      </c>
      <c r="R32" s="224">
        <f t="shared" si="4"/>
        <v>0</v>
      </c>
      <c r="S32" s="224">
        <f t="shared" si="4"/>
        <v>0</v>
      </c>
      <c r="T32" s="224">
        <f t="shared" si="4"/>
        <v>0</v>
      </c>
      <c r="U32" s="224">
        <f t="shared" si="4"/>
        <v>0</v>
      </c>
      <c r="V32" s="225">
        <f t="shared" si="1"/>
        <v>68907.563025210082</v>
      </c>
      <c r="W32" s="62"/>
      <c r="X32" s="62"/>
      <c r="Y32" s="92"/>
      <c r="Z32" s="72"/>
      <c r="AA32" s="226"/>
      <c r="AB32" s="227"/>
      <c r="AC32" s="228"/>
    </row>
    <row r="33" spans="1:255" s="231" customFormat="1" ht="101.25" customHeight="1" thickBot="1" x14ac:dyDescent="0.25">
      <c r="A33" s="48">
        <v>5</v>
      </c>
      <c r="B33" s="37" t="s">
        <v>51</v>
      </c>
      <c r="C33" s="46">
        <v>3</v>
      </c>
      <c r="D33" s="75" t="s">
        <v>52</v>
      </c>
      <c r="E33" s="46" t="s">
        <v>53</v>
      </c>
      <c r="F33" s="94">
        <v>540000</v>
      </c>
      <c r="G33" s="94"/>
      <c r="H33" s="94"/>
      <c r="I33" s="77"/>
      <c r="J33" s="76"/>
      <c r="K33" s="77"/>
      <c r="L33" s="77"/>
      <c r="M33" s="230"/>
      <c r="N33" s="209">
        <f>F33/1.19</f>
        <v>453781.51260504202</v>
      </c>
      <c r="O33" s="209">
        <f>G33/1.19</f>
        <v>0</v>
      </c>
      <c r="P33" s="209">
        <f t="shared" ref="P33:U33" si="5">H33/1.19</f>
        <v>0</v>
      </c>
      <c r="Q33" s="209">
        <f t="shared" si="5"/>
        <v>0</v>
      </c>
      <c r="R33" s="209">
        <f t="shared" si="5"/>
        <v>0</v>
      </c>
      <c r="S33" s="209">
        <f t="shared" si="5"/>
        <v>0</v>
      </c>
      <c r="T33" s="209">
        <f t="shared" si="5"/>
        <v>0</v>
      </c>
      <c r="U33" s="209">
        <f t="shared" si="5"/>
        <v>0</v>
      </c>
      <c r="V33" s="58">
        <f t="shared" si="1"/>
        <v>453781.51260504202</v>
      </c>
      <c r="W33" s="60" t="s">
        <v>54</v>
      </c>
      <c r="X33" s="60" t="s">
        <v>55</v>
      </c>
      <c r="Y33" s="79" t="s">
        <v>302</v>
      </c>
      <c r="Z33" s="214" t="s">
        <v>310</v>
      </c>
      <c r="AA33" s="50" t="s">
        <v>48</v>
      </c>
      <c r="AB33" s="81" t="s">
        <v>49</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56</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57</v>
      </c>
      <c r="C35" s="40">
        <v>4</v>
      </c>
      <c r="D35" s="66" t="s">
        <v>61</v>
      </c>
      <c r="E35" s="44" t="s">
        <v>62</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54</v>
      </c>
      <c r="X35" s="60" t="s">
        <v>59</v>
      </c>
      <c r="Y35" s="84" t="s">
        <v>301</v>
      </c>
      <c r="Z35" s="62" t="s">
        <v>306</v>
      </c>
      <c r="AA35" s="80" t="s">
        <v>60</v>
      </c>
      <c r="AB35" s="81" t="s">
        <v>49</v>
      </c>
      <c r="AC35" s="13"/>
    </row>
    <row r="36" spans="1:255" ht="99" customHeight="1" thickBot="1" x14ac:dyDescent="0.25">
      <c r="A36" s="48">
        <v>8</v>
      </c>
      <c r="B36" s="85" t="s">
        <v>57</v>
      </c>
      <c r="C36" s="40">
        <v>5</v>
      </c>
      <c r="D36" s="66" t="s">
        <v>63</v>
      </c>
      <c r="E36" s="44" t="s">
        <v>64</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54</v>
      </c>
      <c r="X36" s="60" t="s">
        <v>55</v>
      </c>
      <c r="Y36" s="84" t="s">
        <v>301</v>
      </c>
      <c r="Z36" s="62" t="s">
        <v>306</v>
      </c>
      <c r="AA36" s="80" t="s">
        <v>48</v>
      </c>
      <c r="AB36" s="50" t="s">
        <v>58</v>
      </c>
      <c r="AC36" s="13"/>
    </row>
    <row r="37" spans="1:255" ht="99" customHeight="1" thickBot="1" x14ac:dyDescent="0.25">
      <c r="A37" s="48">
        <v>9</v>
      </c>
      <c r="B37" s="85" t="s">
        <v>57</v>
      </c>
      <c r="C37" s="40">
        <v>6</v>
      </c>
      <c r="D37" s="66" t="s">
        <v>364</v>
      </c>
      <c r="E37" s="44" t="s">
        <v>373</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54</v>
      </c>
      <c r="X37" s="60" t="s">
        <v>367</v>
      </c>
      <c r="Y37" s="84" t="s">
        <v>301</v>
      </c>
      <c r="Z37" s="62" t="s">
        <v>306</v>
      </c>
      <c r="AA37" s="80" t="s">
        <v>60</v>
      </c>
      <c r="AB37" s="50" t="s">
        <v>49</v>
      </c>
      <c r="AC37" s="13"/>
    </row>
    <row r="38" spans="1:255" ht="99" customHeight="1" thickBot="1" x14ac:dyDescent="0.25">
      <c r="A38" s="48">
        <v>10</v>
      </c>
      <c r="B38" s="85" t="s">
        <v>57</v>
      </c>
      <c r="C38" s="40">
        <v>6.1</v>
      </c>
      <c r="D38" s="66" t="s">
        <v>374</v>
      </c>
      <c r="E38" s="55" t="s">
        <v>252</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54</v>
      </c>
      <c r="X38" s="60" t="s">
        <v>367</v>
      </c>
      <c r="Y38" s="84" t="s">
        <v>301</v>
      </c>
      <c r="Z38" s="62" t="s">
        <v>306</v>
      </c>
      <c r="AA38" s="80" t="s">
        <v>60</v>
      </c>
      <c r="AB38" s="50" t="s">
        <v>49</v>
      </c>
      <c r="AC38" s="13"/>
    </row>
    <row r="39" spans="1:255" ht="99" customHeight="1" thickBot="1" x14ac:dyDescent="0.25">
      <c r="A39" s="48">
        <v>11</v>
      </c>
      <c r="B39" s="85" t="s">
        <v>57</v>
      </c>
      <c r="C39" s="40">
        <v>7</v>
      </c>
      <c r="D39" s="66" t="s">
        <v>366</v>
      </c>
      <c r="E39" s="234" t="s">
        <v>372</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54</v>
      </c>
      <c r="X39" s="60" t="s">
        <v>55</v>
      </c>
      <c r="Y39" s="84" t="s">
        <v>301</v>
      </c>
      <c r="Z39" s="62" t="s">
        <v>306</v>
      </c>
      <c r="AA39" s="80" t="s">
        <v>48</v>
      </c>
      <c r="AB39" s="50" t="s">
        <v>58</v>
      </c>
      <c r="AC39" s="13"/>
    </row>
    <row r="40" spans="1:255" ht="96" customHeight="1" thickBot="1" x14ac:dyDescent="0.25">
      <c r="A40" s="48">
        <v>12</v>
      </c>
      <c r="B40" s="85" t="s">
        <v>57</v>
      </c>
      <c r="C40" s="48">
        <v>8</v>
      </c>
      <c r="D40" s="66" t="s">
        <v>65</v>
      </c>
      <c r="E40" s="44" t="s">
        <v>66</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54</v>
      </c>
      <c r="X40" s="60" t="s">
        <v>59</v>
      </c>
      <c r="Y40" s="84" t="s">
        <v>301</v>
      </c>
      <c r="Z40" s="62" t="s">
        <v>306</v>
      </c>
      <c r="AA40" s="87" t="s">
        <v>60</v>
      </c>
      <c r="AB40" s="81" t="s">
        <v>49</v>
      </c>
      <c r="AC40" s="13"/>
      <c r="AF40" s="3"/>
    </row>
    <row r="41" spans="1:255" ht="34.5" customHeight="1" thickBot="1" x14ac:dyDescent="0.25">
      <c r="A41" s="48">
        <v>13</v>
      </c>
      <c r="B41" s="85"/>
      <c r="C41" s="48"/>
      <c r="D41" s="66" t="s">
        <v>67</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68</v>
      </c>
      <c r="C42" s="238">
        <v>9</v>
      </c>
      <c r="D42" s="239" t="s">
        <v>69</v>
      </c>
      <c r="E42" s="240" t="s">
        <v>70</v>
      </c>
      <c r="F42" s="241">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54</v>
      </c>
      <c r="X42" s="60" t="s">
        <v>55</v>
      </c>
      <c r="Y42" s="92" t="s">
        <v>353</v>
      </c>
      <c r="Z42" s="83" t="s">
        <v>306</v>
      </c>
      <c r="AA42" s="89" t="s">
        <v>48</v>
      </c>
      <c r="AB42" s="81" t="s">
        <v>295</v>
      </c>
      <c r="AC42" s="13"/>
    </row>
    <row r="43" spans="1:255" ht="99" customHeight="1" thickBot="1" x14ac:dyDescent="0.25">
      <c r="A43" s="48">
        <v>15</v>
      </c>
      <c r="B43" s="85" t="s">
        <v>68</v>
      </c>
      <c r="C43" s="238">
        <v>10</v>
      </c>
      <c r="D43" s="239" t="s">
        <v>326</v>
      </c>
      <c r="E43" s="240" t="s">
        <v>70</v>
      </c>
      <c r="F43" s="241">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54</v>
      </c>
      <c r="X43" s="60" t="s">
        <v>55</v>
      </c>
      <c r="Y43" s="92" t="s">
        <v>353</v>
      </c>
      <c r="Z43" s="83" t="s">
        <v>306</v>
      </c>
      <c r="AA43" s="89" t="s">
        <v>48</v>
      </c>
      <c r="AB43" s="81" t="s">
        <v>295</v>
      </c>
      <c r="AC43" s="13"/>
    </row>
    <row r="44" spans="1:255" ht="99" customHeight="1" thickBot="1" x14ac:dyDescent="0.25">
      <c r="A44" s="48">
        <v>16</v>
      </c>
      <c r="B44" s="85" t="s">
        <v>68</v>
      </c>
      <c r="C44" s="238">
        <v>11</v>
      </c>
      <c r="D44" s="239" t="s">
        <v>328</v>
      </c>
      <c r="E44" s="240" t="s">
        <v>70</v>
      </c>
      <c r="F44" s="241">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54</v>
      </c>
      <c r="X44" s="60"/>
      <c r="Y44" s="92"/>
      <c r="Z44" s="83"/>
      <c r="AA44" s="89"/>
      <c r="AB44" s="81"/>
      <c r="AC44" s="13"/>
    </row>
    <row r="45" spans="1:255" ht="89.25" customHeight="1" thickBot="1" x14ac:dyDescent="0.25">
      <c r="A45" s="48">
        <v>17</v>
      </c>
      <c r="B45" s="85" t="s">
        <v>68</v>
      </c>
      <c r="C45" s="238">
        <v>12</v>
      </c>
      <c r="D45" s="239" t="s">
        <v>329</v>
      </c>
      <c r="E45" s="240" t="s">
        <v>345</v>
      </c>
      <c r="F45" s="241">
        <v>183855</v>
      </c>
      <c r="G45" s="55"/>
      <c r="H45" s="93"/>
      <c r="I45" s="55"/>
      <c r="J45" s="91"/>
      <c r="K45" s="77"/>
      <c r="L45" s="91"/>
      <c r="M45" s="55"/>
      <c r="N45" s="57">
        <f t="shared" si="12"/>
        <v>154500</v>
      </c>
      <c r="O45" s="57">
        <f t="shared" si="12"/>
        <v>0</v>
      </c>
      <c r="P45" s="57">
        <f t="shared" si="13"/>
        <v>0</v>
      </c>
      <c r="Q45" s="57">
        <f t="shared" si="13"/>
        <v>0</v>
      </c>
      <c r="R45" s="57">
        <f t="shared" si="13"/>
        <v>0</v>
      </c>
      <c r="S45" s="57">
        <f t="shared" si="13"/>
        <v>0</v>
      </c>
      <c r="T45" s="57">
        <f t="shared" si="13"/>
        <v>0</v>
      </c>
      <c r="U45" s="57">
        <f t="shared" si="13"/>
        <v>0</v>
      </c>
      <c r="V45" s="58">
        <f t="shared" si="1"/>
        <v>154500</v>
      </c>
      <c r="W45" s="60" t="s">
        <v>54</v>
      </c>
      <c r="X45" s="60"/>
      <c r="Y45" s="287" t="s">
        <v>350</v>
      </c>
      <c r="Z45" s="288"/>
      <c r="AA45" s="288"/>
      <c r="AB45" s="289"/>
      <c r="AC45" s="13"/>
    </row>
    <row r="46" spans="1:255" ht="93" customHeight="1" thickBot="1" x14ac:dyDescent="0.25">
      <c r="A46" s="48">
        <v>18</v>
      </c>
      <c r="B46" s="85" t="s">
        <v>68</v>
      </c>
      <c r="C46" s="238">
        <v>13</v>
      </c>
      <c r="D46" s="242" t="s">
        <v>333</v>
      </c>
      <c r="E46" s="243"/>
      <c r="F46" s="244">
        <v>335000</v>
      </c>
      <c r="G46" s="68"/>
      <c r="H46" s="93"/>
      <c r="I46" s="93"/>
      <c r="J46" s="94"/>
      <c r="K46" s="94"/>
      <c r="L46" s="94"/>
      <c r="M46" s="68"/>
      <c r="N46" s="57">
        <f t="shared" si="12"/>
        <v>281512.60504201683</v>
      </c>
      <c r="O46" s="57">
        <f t="shared" si="12"/>
        <v>0</v>
      </c>
      <c r="P46" s="57">
        <f t="shared" si="13"/>
        <v>0</v>
      </c>
      <c r="Q46" s="57">
        <f t="shared" si="13"/>
        <v>0</v>
      </c>
      <c r="R46" s="57">
        <f t="shared" si="13"/>
        <v>0</v>
      </c>
      <c r="S46" s="57">
        <f t="shared" si="13"/>
        <v>0</v>
      </c>
      <c r="T46" s="57">
        <f t="shared" si="13"/>
        <v>0</v>
      </c>
      <c r="U46" s="57">
        <f t="shared" si="13"/>
        <v>0</v>
      </c>
      <c r="V46" s="58">
        <f t="shared" si="1"/>
        <v>281512.60504201683</v>
      </c>
      <c r="W46" s="60" t="s">
        <v>54</v>
      </c>
      <c r="X46" s="60"/>
      <c r="Y46" s="273" t="s">
        <v>381</v>
      </c>
      <c r="Z46" s="274"/>
      <c r="AA46" s="274"/>
      <c r="AB46" s="275"/>
      <c r="AC46" s="13"/>
    </row>
    <row r="47" spans="1:255" ht="34.5" customHeight="1" thickBot="1" x14ac:dyDescent="0.25">
      <c r="A47" s="48">
        <v>19</v>
      </c>
      <c r="B47" s="85"/>
      <c r="C47" s="48"/>
      <c r="D47" s="46" t="s">
        <v>73</v>
      </c>
      <c r="E47" s="47"/>
      <c r="F47" s="68">
        <f>SUM(F42:F46)</f>
        <v>761999</v>
      </c>
      <c r="G47" s="68"/>
      <c r="H47" s="68"/>
      <c r="I47" s="68"/>
      <c r="J47" s="68"/>
      <c r="K47" s="68"/>
      <c r="L47" s="68"/>
      <c r="M47" s="68"/>
      <c r="N47" s="69">
        <f t="shared" ref="N47:U47" si="14">SUM(N42:N46)</f>
        <v>640335.29411764711</v>
      </c>
      <c r="O47" s="69">
        <f t="shared" si="14"/>
        <v>0</v>
      </c>
      <c r="P47" s="57">
        <f t="shared" si="14"/>
        <v>0</v>
      </c>
      <c r="Q47" s="69">
        <f t="shared" si="14"/>
        <v>0</v>
      </c>
      <c r="R47" s="69">
        <f t="shared" si="14"/>
        <v>0</v>
      </c>
      <c r="S47" s="69">
        <f t="shared" si="14"/>
        <v>0</v>
      </c>
      <c r="T47" s="69">
        <f t="shared" si="14"/>
        <v>0</v>
      </c>
      <c r="U47" s="69">
        <f t="shared" si="14"/>
        <v>0</v>
      </c>
      <c r="V47" s="58">
        <f t="shared" si="1"/>
        <v>640335.29411764711</v>
      </c>
      <c r="W47" s="60"/>
      <c r="X47" s="60"/>
      <c r="Y47" s="95"/>
      <c r="Z47" s="62"/>
      <c r="AA47" s="89"/>
      <c r="AB47" s="81"/>
      <c r="AC47" s="13"/>
    </row>
    <row r="48" spans="1:255" s="96" customFormat="1" ht="37.5" customHeight="1" thickBot="1" x14ac:dyDescent="0.25">
      <c r="A48" s="48">
        <v>22</v>
      </c>
      <c r="B48" s="97"/>
      <c r="C48" s="98"/>
      <c r="D48" s="67" t="s">
        <v>76</v>
      </c>
      <c r="E48" s="47"/>
      <c r="F48" s="99">
        <f>F30+F32+F34+F41+F47</f>
        <v>1068999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1352100</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3165190.7408835092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x14ac:dyDescent="0.25">
      <c r="A50" s="105"/>
      <c r="B50" s="105"/>
      <c r="C50" s="271" t="s">
        <v>380</v>
      </c>
      <c r="D50" s="271"/>
      <c r="E50" s="107"/>
      <c r="F50" s="108"/>
      <c r="G50" s="108"/>
      <c r="H50" s="108"/>
      <c r="I50" s="109"/>
      <c r="J50" s="109"/>
      <c r="K50" s="105"/>
      <c r="L50" s="105"/>
      <c r="M50" s="105"/>
      <c r="N50" s="109"/>
      <c r="O50" s="109"/>
      <c r="T50" s="110"/>
      <c r="Y50" s="109"/>
      <c r="Z50" s="271"/>
      <c r="AA50" s="271"/>
      <c r="AB50" s="109"/>
      <c r="AC50" s="109"/>
      <c r="AD50" s="111"/>
    </row>
    <row r="51" spans="1:30" ht="16.5" customHeight="1" x14ac:dyDescent="0.25">
      <c r="A51" s="270" t="s">
        <v>379</v>
      </c>
      <c r="B51" s="270"/>
      <c r="C51" s="270"/>
      <c r="D51" s="270"/>
      <c r="E51" s="270"/>
      <c r="F51" s="108"/>
      <c r="G51" s="108"/>
      <c r="H51" s="108"/>
      <c r="I51" s="109"/>
      <c r="J51" s="109"/>
      <c r="K51" s="105"/>
      <c r="L51" s="105"/>
      <c r="M51" s="105"/>
      <c r="N51" s="109"/>
      <c r="O51" s="109"/>
      <c r="T51" s="110"/>
      <c r="Y51" s="269"/>
      <c r="Z51" s="269"/>
      <c r="AA51" s="269"/>
      <c r="AB51" s="269"/>
      <c r="AC51" s="269"/>
      <c r="AD51" s="112"/>
    </row>
    <row r="52" spans="1:30" ht="16.5" customHeight="1" x14ac:dyDescent="0.25">
      <c r="A52" s="107"/>
      <c r="B52" s="107"/>
      <c r="C52" s="107"/>
      <c r="D52" s="107"/>
      <c r="E52" s="107"/>
      <c r="F52" s="108"/>
      <c r="G52" s="108"/>
      <c r="H52" s="108"/>
      <c r="I52" s="109"/>
      <c r="J52" s="109"/>
      <c r="K52" s="105"/>
      <c r="L52" s="105"/>
      <c r="M52" s="105"/>
      <c r="N52" s="109"/>
      <c r="O52" s="109"/>
      <c r="T52" s="110"/>
      <c r="Y52" s="208"/>
      <c r="Z52" s="208"/>
      <c r="AA52" s="208"/>
      <c r="AB52" s="208"/>
      <c r="AC52" s="208"/>
      <c r="AD52" s="112"/>
    </row>
    <row r="53" spans="1:30" ht="16.5" customHeight="1" x14ac:dyDescent="0.25">
      <c r="A53" s="107"/>
      <c r="B53" s="107"/>
      <c r="C53" s="107"/>
      <c r="D53" s="107"/>
      <c r="E53" s="107"/>
      <c r="F53" s="108"/>
      <c r="G53" s="108"/>
      <c r="H53" s="108"/>
      <c r="I53" s="109"/>
      <c r="J53" s="109"/>
      <c r="K53" s="105"/>
      <c r="L53" s="105"/>
      <c r="M53" s="105"/>
      <c r="N53" s="109"/>
      <c r="O53" s="109"/>
      <c r="T53" s="110"/>
      <c r="Y53" s="208"/>
      <c r="Z53" s="208"/>
      <c r="AA53" s="208"/>
      <c r="AB53" s="208"/>
      <c r="AC53" s="208"/>
      <c r="AD53" s="112"/>
    </row>
    <row r="54" spans="1:30" ht="16.5" customHeight="1" x14ac:dyDescent="0.25">
      <c r="A54" s="107"/>
      <c r="B54" s="107"/>
      <c r="C54" s="107"/>
      <c r="D54" s="107"/>
      <c r="E54" s="107"/>
      <c r="F54" s="108"/>
      <c r="G54" s="108"/>
      <c r="H54" s="108"/>
      <c r="I54" s="109"/>
      <c r="J54" s="109"/>
      <c r="K54" s="105"/>
      <c r="L54" s="105"/>
      <c r="M54" s="105"/>
      <c r="N54" s="109"/>
      <c r="O54" s="109"/>
      <c r="T54" s="110"/>
      <c r="Y54" s="208"/>
      <c r="Z54" s="208"/>
      <c r="AA54" s="208"/>
      <c r="AB54" s="208"/>
      <c r="AC54" s="208"/>
      <c r="AD54" s="112"/>
    </row>
    <row r="55" spans="1:30" ht="16.5" customHeight="1" x14ac:dyDescent="0.25">
      <c r="A55" s="107"/>
      <c r="B55" s="107"/>
      <c r="C55" s="107"/>
      <c r="D55" s="107"/>
      <c r="E55" s="107"/>
      <c r="F55" s="108"/>
      <c r="G55" s="108"/>
      <c r="H55" s="108"/>
      <c r="I55" s="109"/>
      <c r="J55" s="109"/>
      <c r="K55" s="105"/>
      <c r="L55" s="105"/>
      <c r="M55" s="105"/>
      <c r="N55" s="109"/>
      <c r="O55" s="109"/>
      <c r="T55" s="110"/>
      <c r="Y55" s="208"/>
      <c r="Z55" s="208"/>
      <c r="AA55" s="208"/>
      <c r="AB55" s="208"/>
      <c r="AC55" s="208"/>
      <c r="AD55" s="112"/>
    </row>
    <row r="56" spans="1:30" ht="16.5" customHeight="1" x14ac:dyDescent="0.25">
      <c r="A56" s="107"/>
      <c r="B56" s="107"/>
      <c r="C56" s="107"/>
      <c r="D56" s="107"/>
      <c r="E56" s="107"/>
      <c r="F56" s="108"/>
      <c r="G56" s="108"/>
      <c r="H56" s="108"/>
      <c r="I56" s="109"/>
      <c r="J56" s="109"/>
      <c r="K56" s="105"/>
      <c r="L56" s="105"/>
      <c r="M56" s="105"/>
      <c r="N56" s="109"/>
      <c r="O56" s="109"/>
      <c r="T56" s="110"/>
      <c r="Y56" s="208"/>
      <c r="Z56" s="208"/>
      <c r="AA56" s="208"/>
      <c r="AB56" s="208"/>
      <c r="AC56" s="208"/>
      <c r="AD56" s="112"/>
    </row>
    <row r="57" spans="1:30" ht="16.5" customHeight="1" x14ac:dyDescent="0.25">
      <c r="A57" s="107"/>
      <c r="B57" s="107"/>
      <c r="C57" s="107"/>
      <c r="D57" s="107"/>
      <c r="E57" s="107"/>
      <c r="F57" s="108"/>
      <c r="G57" s="108"/>
      <c r="H57" s="108"/>
      <c r="I57" s="109"/>
      <c r="J57" s="109"/>
      <c r="K57" s="105"/>
      <c r="L57" s="105"/>
      <c r="M57" s="105"/>
      <c r="N57" s="109"/>
      <c r="O57" s="109"/>
      <c r="T57" s="110"/>
      <c r="Y57" s="208"/>
      <c r="Z57" s="208"/>
      <c r="AA57" s="208"/>
      <c r="AB57" s="208"/>
      <c r="AC57" s="208"/>
      <c r="AD57" s="112"/>
    </row>
    <row r="58" spans="1:30" ht="16.5" customHeight="1" x14ac:dyDescent="0.25">
      <c r="A58" s="107"/>
      <c r="B58" s="107"/>
      <c r="C58" s="286" t="s">
        <v>392</v>
      </c>
      <c r="D58" s="286"/>
      <c r="E58" s="286"/>
      <c r="F58" s="286"/>
      <c r="G58" s="108"/>
      <c r="H58" s="108"/>
      <c r="I58" s="109"/>
      <c r="J58" s="109"/>
      <c r="K58" s="105"/>
      <c r="L58" s="105"/>
      <c r="M58" s="105"/>
      <c r="N58" s="109"/>
      <c r="O58" s="109"/>
      <c r="T58" s="110"/>
      <c r="Y58" s="208"/>
      <c r="Z58" s="208"/>
      <c r="AA58" s="208"/>
      <c r="AB58" s="208"/>
      <c r="AC58" s="208"/>
      <c r="AD58" s="112"/>
    </row>
    <row r="59" spans="1:30" ht="16.5" customHeight="1" x14ac:dyDescent="0.25">
      <c r="A59" s="107"/>
      <c r="B59" s="107"/>
      <c r="C59" s="271" t="s">
        <v>78</v>
      </c>
      <c r="D59" s="271"/>
      <c r="E59" s="271"/>
      <c r="F59" s="271"/>
      <c r="G59" s="108"/>
      <c r="H59" s="108"/>
      <c r="I59" s="109"/>
      <c r="J59" s="109"/>
      <c r="K59" s="105"/>
      <c r="L59" s="105"/>
      <c r="M59" s="105"/>
      <c r="N59" s="109"/>
      <c r="O59" s="109"/>
      <c r="T59" s="110"/>
      <c r="Y59" s="208"/>
      <c r="Z59" s="208"/>
      <c r="AA59" s="208"/>
      <c r="AB59" s="208"/>
      <c r="AC59" s="208"/>
      <c r="AD59" s="112"/>
    </row>
    <row r="60" spans="1:30" ht="16.5" customHeight="1" x14ac:dyDescent="0.25">
      <c r="A60" s="107"/>
      <c r="B60" s="107"/>
      <c r="D60" s="12"/>
      <c r="F60" s="6"/>
      <c r="G60" s="108"/>
      <c r="H60" s="108"/>
      <c r="I60" s="109"/>
      <c r="J60" s="109"/>
      <c r="K60" s="105"/>
      <c r="L60" s="105"/>
      <c r="M60" s="105"/>
      <c r="N60" s="109"/>
      <c r="O60" s="109"/>
      <c r="T60" s="110"/>
      <c r="Y60" s="208"/>
      <c r="Z60" s="208"/>
      <c r="AA60" s="208"/>
      <c r="AB60" s="208"/>
      <c r="AC60" s="208"/>
      <c r="AD60" s="112"/>
    </row>
    <row r="61" spans="1:30" ht="16.5" customHeight="1" x14ac:dyDescent="0.25">
      <c r="A61" s="107"/>
      <c r="B61" s="107"/>
      <c r="D61" s="12"/>
      <c r="F61" s="6"/>
      <c r="G61" s="108"/>
      <c r="H61" s="108"/>
      <c r="I61" s="109"/>
      <c r="J61" s="109"/>
      <c r="K61" s="105"/>
      <c r="L61" s="105"/>
      <c r="M61" s="105"/>
      <c r="N61" s="109"/>
      <c r="O61" s="109"/>
      <c r="T61" s="110"/>
      <c r="Y61" s="208"/>
      <c r="Z61" s="208"/>
      <c r="AA61" s="208"/>
      <c r="AB61" s="208"/>
      <c r="AC61" s="208"/>
      <c r="AD61" s="112"/>
    </row>
    <row r="62" spans="1:30" ht="16.5" customHeight="1" x14ac:dyDescent="0.25">
      <c r="A62" s="107"/>
      <c r="B62" s="107"/>
      <c r="D62" s="12"/>
      <c r="F62" s="6"/>
      <c r="G62" s="108"/>
      <c r="H62" s="108"/>
      <c r="I62" s="109"/>
      <c r="J62" s="109"/>
      <c r="K62" s="105"/>
      <c r="L62" s="105"/>
      <c r="M62" s="105"/>
      <c r="N62" s="109"/>
      <c r="O62" s="109"/>
      <c r="T62" s="110"/>
      <c r="Y62" s="208"/>
      <c r="Z62" s="208"/>
      <c r="AA62" s="208"/>
      <c r="AB62" s="208"/>
      <c r="AC62" s="208"/>
      <c r="AD62" s="112"/>
    </row>
    <row r="63" spans="1:30" ht="16.5" customHeight="1" x14ac:dyDescent="0.25">
      <c r="A63" s="107"/>
      <c r="B63" s="107"/>
      <c r="D63" s="12"/>
      <c r="F63" s="6"/>
      <c r="G63" s="108"/>
      <c r="H63" s="108"/>
      <c r="I63" s="109"/>
      <c r="J63" s="109"/>
      <c r="K63" s="105"/>
      <c r="L63" s="105"/>
      <c r="M63" s="105"/>
      <c r="N63" s="109"/>
      <c r="O63" s="109"/>
      <c r="T63" s="110"/>
      <c r="Y63" s="208"/>
      <c r="Z63" s="208"/>
      <c r="AA63" s="208"/>
      <c r="AB63" s="208"/>
      <c r="AC63" s="208"/>
      <c r="AD63" s="112"/>
    </row>
    <row r="64" spans="1:30" ht="16.5" customHeight="1" x14ac:dyDescent="0.25">
      <c r="A64" s="107"/>
      <c r="B64" s="107"/>
      <c r="D64" s="12"/>
      <c r="F64" s="6"/>
      <c r="G64" s="108"/>
      <c r="H64" s="108"/>
      <c r="I64" s="109"/>
      <c r="J64" s="109"/>
      <c r="K64" s="105"/>
      <c r="L64" s="105"/>
      <c r="M64" s="105"/>
      <c r="N64" s="109"/>
      <c r="O64" s="109"/>
      <c r="T64" s="110"/>
      <c r="Y64" s="208"/>
      <c r="Z64" s="208"/>
      <c r="AA64" s="208"/>
      <c r="AB64" s="208"/>
      <c r="AC64" s="208"/>
      <c r="AD64" s="112"/>
    </row>
    <row r="65" spans="1:30" ht="16.5" customHeight="1" x14ac:dyDescent="0.25">
      <c r="A65" s="107"/>
      <c r="B65" s="107"/>
      <c r="C65" s="272" t="s">
        <v>296</v>
      </c>
      <c r="D65" s="272"/>
      <c r="E65" s="109"/>
      <c r="F65" s="109"/>
      <c r="G65" s="108"/>
      <c r="H65" s="108"/>
      <c r="I65" s="109"/>
      <c r="J65" s="109"/>
      <c r="K65" s="105"/>
      <c r="L65" s="105"/>
      <c r="M65" s="105"/>
      <c r="N65" s="109"/>
      <c r="O65" s="109"/>
      <c r="T65" s="110"/>
      <c r="Y65" s="208"/>
      <c r="Z65" s="208"/>
      <c r="AA65" s="208"/>
      <c r="AB65" s="208"/>
      <c r="AC65" s="208"/>
      <c r="AD65" s="112"/>
    </row>
    <row r="66" spans="1:30" ht="16.5" customHeight="1" x14ac:dyDescent="0.25">
      <c r="A66" s="107"/>
      <c r="B66" s="107"/>
      <c r="C66" s="267" t="s">
        <v>393</v>
      </c>
      <c r="D66" s="267"/>
      <c r="E66" s="267"/>
      <c r="F66" s="267"/>
      <c r="G66" s="108"/>
      <c r="H66" s="108"/>
      <c r="I66" s="109"/>
      <c r="J66" s="109"/>
      <c r="K66" s="105"/>
      <c r="L66" s="105"/>
      <c r="M66" s="105"/>
      <c r="N66" s="109"/>
      <c r="O66" s="109"/>
      <c r="T66" s="110"/>
      <c r="Y66" s="208"/>
      <c r="Z66" s="208"/>
      <c r="AA66" s="208"/>
      <c r="AB66" s="208"/>
      <c r="AC66" s="208"/>
      <c r="AD66" s="112"/>
    </row>
    <row r="67" spans="1:30" ht="16.5" customHeight="1" x14ac:dyDescent="0.25">
      <c r="A67" s="107"/>
      <c r="B67" s="107"/>
      <c r="C67" s="107"/>
      <c r="D67" s="107"/>
      <c r="E67" s="107"/>
      <c r="F67" s="108"/>
      <c r="G67" s="108"/>
      <c r="H67" s="108"/>
      <c r="I67" s="109"/>
      <c r="J67" s="109"/>
      <c r="K67" s="105"/>
      <c r="L67" s="105"/>
      <c r="M67" s="105"/>
      <c r="N67" s="109"/>
      <c r="O67" s="109"/>
      <c r="T67" s="110"/>
      <c r="Y67" s="208"/>
      <c r="Z67" s="208"/>
      <c r="AA67" s="208"/>
      <c r="AB67" s="208"/>
      <c r="AC67" s="208"/>
      <c r="AD67" s="112"/>
    </row>
    <row r="68" spans="1:30" ht="16.5" customHeight="1" x14ac:dyDescent="0.25">
      <c r="A68" s="107"/>
      <c r="B68" s="107"/>
      <c r="C68" s="107"/>
      <c r="D68" s="107"/>
      <c r="E68" s="107"/>
      <c r="F68" s="108"/>
      <c r="G68" s="108"/>
      <c r="H68" s="108"/>
      <c r="I68" s="109"/>
      <c r="J68" s="109"/>
      <c r="K68" s="105"/>
      <c r="L68" s="105"/>
      <c r="M68" s="105"/>
      <c r="N68" s="109"/>
      <c r="O68" s="109"/>
      <c r="T68" s="110"/>
      <c r="Y68" s="208"/>
      <c r="Z68" s="208"/>
      <c r="AA68" s="208"/>
      <c r="AB68" s="208"/>
      <c r="AC68" s="208"/>
      <c r="AD68" s="112"/>
    </row>
    <row r="69" spans="1:30" ht="16.5" customHeight="1" x14ac:dyDescent="0.25">
      <c r="A69" s="107"/>
      <c r="B69" s="107"/>
      <c r="C69" s="107"/>
      <c r="D69" s="107"/>
      <c r="E69" s="107"/>
      <c r="F69" s="108"/>
      <c r="G69" s="108"/>
      <c r="H69" s="108"/>
      <c r="I69" s="109"/>
      <c r="J69" s="109"/>
      <c r="K69" s="105"/>
      <c r="L69" s="105"/>
      <c r="M69" s="105"/>
      <c r="N69" s="109"/>
      <c r="O69" s="109"/>
      <c r="T69" s="110"/>
      <c r="Y69" s="208"/>
      <c r="Z69" s="208"/>
      <c r="AA69" s="208"/>
      <c r="AB69" s="208"/>
      <c r="AC69" s="208"/>
      <c r="AD69" s="112"/>
    </row>
    <row r="70" spans="1:30" ht="16.5" customHeight="1" x14ac:dyDescent="0.25">
      <c r="A70" s="107"/>
      <c r="B70" s="107"/>
      <c r="C70" s="107"/>
      <c r="D70" s="107"/>
      <c r="E70" s="107"/>
      <c r="F70" s="108"/>
      <c r="G70" s="108"/>
      <c r="H70" s="108"/>
      <c r="I70" s="109"/>
      <c r="J70" s="109"/>
      <c r="K70" s="105"/>
      <c r="L70" s="105"/>
      <c r="M70" s="105"/>
      <c r="N70" s="109"/>
      <c r="O70" s="109"/>
      <c r="T70" s="110"/>
      <c r="Y70" s="208"/>
      <c r="Z70" s="208"/>
      <c r="AA70" s="208"/>
      <c r="AB70" s="208"/>
      <c r="AC70" s="208"/>
      <c r="AD70" s="112"/>
    </row>
    <row r="71" spans="1:30" ht="16.5" customHeight="1" x14ac:dyDescent="0.25">
      <c r="A71" s="107"/>
      <c r="B71" s="107"/>
      <c r="C71" s="107"/>
      <c r="D71" s="107"/>
      <c r="E71" s="107"/>
      <c r="F71" s="108"/>
      <c r="G71" s="108"/>
      <c r="H71" s="108"/>
      <c r="I71" s="109"/>
      <c r="J71" s="109"/>
      <c r="K71" s="105"/>
      <c r="L71" s="105"/>
      <c r="M71" s="105"/>
      <c r="N71" s="109"/>
      <c r="O71" s="109"/>
      <c r="T71" s="110"/>
      <c r="Y71" s="208"/>
      <c r="Z71" s="208"/>
      <c r="AA71" s="208"/>
      <c r="AB71" s="208"/>
      <c r="AC71" s="208"/>
      <c r="AD71" s="112"/>
    </row>
    <row r="72" spans="1:30" ht="16.5" customHeight="1" x14ac:dyDescent="0.25">
      <c r="A72" s="107"/>
      <c r="B72" s="107"/>
      <c r="C72" s="107"/>
      <c r="D72" s="107"/>
      <c r="E72" s="107"/>
      <c r="F72" s="108"/>
      <c r="G72" s="108"/>
      <c r="H72" s="108"/>
      <c r="I72" s="109"/>
      <c r="J72" s="109"/>
      <c r="K72" s="105"/>
      <c r="L72" s="105"/>
      <c r="M72" s="105"/>
      <c r="N72" s="109"/>
      <c r="O72" s="109"/>
      <c r="T72" s="110"/>
      <c r="Y72" s="208"/>
      <c r="Z72" s="208"/>
      <c r="AA72" s="208"/>
      <c r="AB72" s="208"/>
      <c r="AC72" s="208"/>
      <c r="AD72" s="112"/>
    </row>
    <row r="73" spans="1:30" ht="16.5" customHeight="1" x14ac:dyDescent="0.25">
      <c r="A73" s="107"/>
      <c r="B73" s="107"/>
      <c r="C73" s="107"/>
      <c r="D73" s="107"/>
      <c r="E73" s="107"/>
      <c r="F73" s="108"/>
      <c r="G73" s="108"/>
      <c r="H73" s="108"/>
      <c r="I73" s="109"/>
      <c r="J73" s="109"/>
      <c r="K73" s="105"/>
      <c r="L73" s="105"/>
      <c r="M73" s="105"/>
      <c r="N73" s="109"/>
      <c r="O73" s="109"/>
      <c r="T73" s="110"/>
      <c r="Y73" s="208"/>
      <c r="Z73" s="208"/>
      <c r="AA73" s="208"/>
      <c r="AB73" s="208"/>
      <c r="AC73" s="208"/>
      <c r="AD73" s="112"/>
    </row>
    <row r="74" spans="1:30" ht="16.5" customHeight="1" x14ac:dyDescent="0.25">
      <c r="A74" s="107"/>
      <c r="B74" s="107"/>
      <c r="C74" s="107"/>
      <c r="D74" s="107"/>
      <c r="E74" s="107"/>
      <c r="F74" s="108"/>
      <c r="G74" s="108"/>
      <c r="H74" s="108"/>
      <c r="I74" s="109"/>
      <c r="J74" s="109"/>
      <c r="K74" s="105"/>
      <c r="L74" s="105"/>
      <c r="M74" s="105"/>
      <c r="N74" s="109"/>
      <c r="O74" s="109"/>
      <c r="T74" s="110"/>
      <c r="Y74" s="208"/>
      <c r="Z74" s="208"/>
      <c r="AA74" s="208"/>
      <c r="AB74" s="208"/>
      <c r="AC74" s="208"/>
      <c r="AD74" s="112"/>
    </row>
    <row r="75" spans="1:30" ht="16.5" customHeight="1" x14ac:dyDescent="0.25">
      <c r="A75" s="107"/>
      <c r="B75" s="107"/>
      <c r="C75" s="107"/>
      <c r="D75" s="107"/>
      <c r="E75" s="107"/>
      <c r="F75" s="108"/>
      <c r="G75" s="108"/>
      <c r="H75" s="108"/>
      <c r="I75" s="109"/>
      <c r="J75" s="109"/>
      <c r="K75" s="105"/>
      <c r="L75" s="105"/>
      <c r="M75" s="105"/>
      <c r="N75" s="109"/>
      <c r="O75" s="109"/>
      <c r="T75" s="110"/>
      <c r="Y75" s="208"/>
      <c r="Z75" s="208"/>
      <c r="AA75" s="208"/>
      <c r="AB75" s="208"/>
      <c r="AC75" s="208"/>
      <c r="AD75" s="112"/>
    </row>
    <row r="76" spans="1:30" ht="15.75" customHeight="1" x14ac:dyDescent="0.2">
      <c r="A76" s="105"/>
      <c r="B76" s="270"/>
      <c r="C76" s="270"/>
      <c r="D76" s="270"/>
      <c r="E76" s="107"/>
      <c r="F76" s="108"/>
      <c r="G76" s="108"/>
      <c r="H76" s="108"/>
      <c r="I76" s="109"/>
      <c r="J76" s="109"/>
      <c r="K76" s="105"/>
      <c r="L76" s="105"/>
      <c r="M76" s="105"/>
      <c r="N76" s="109"/>
      <c r="O76" s="109"/>
      <c r="P76" s="109"/>
      <c r="Q76" s="271"/>
      <c r="R76" s="271"/>
      <c r="S76" s="271"/>
      <c r="T76" s="107"/>
      <c r="U76" s="271"/>
      <c r="V76" s="271"/>
      <c r="W76" s="271"/>
      <c r="X76" s="105"/>
      <c r="Y76" s="271"/>
      <c r="Z76" s="271"/>
      <c r="AA76" s="271"/>
      <c r="AB76" s="271"/>
      <c r="AC76" s="105"/>
      <c r="AD76" s="111"/>
    </row>
    <row r="77" spans="1:30" ht="17.25" customHeight="1" x14ac:dyDescent="0.2">
      <c r="A77" s="2"/>
      <c r="B77" s="2"/>
      <c r="D77" s="12"/>
      <c r="F77" s="6"/>
      <c r="I77" s="13"/>
      <c r="J77" s="13"/>
      <c r="K77" s="2"/>
      <c r="L77" s="2"/>
      <c r="M77" s="2"/>
      <c r="N77" s="13"/>
      <c r="O77" s="13"/>
      <c r="P77" s="13"/>
      <c r="R77" s="113"/>
      <c r="S77" s="113"/>
      <c r="T77" s="113"/>
      <c r="U77" s="113"/>
      <c r="V77" s="268"/>
      <c r="W77" s="268"/>
      <c r="X77" s="268"/>
      <c r="Y77" s="268"/>
      <c r="Z77" s="268"/>
      <c r="AA77" s="114"/>
      <c r="AB77" s="13"/>
      <c r="AC77" s="13"/>
    </row>
    <row r="78" spans="1:30" x14ac:dyDescent="0.2">
      <c r="F78" s="6"/>
    </row>
    <row r="79" spans="1:30" x14ac:dyDescent="0.2">
      <c r="F79" s="6"/>
    </row>
    <row r="80" spans="1:30" x14ac:dyDescent="0.2">
      <c r="D80" s="12"/>
      <c r="F80" s="6"/>
      <c r="I80" s="13"/>
      <c r="J80" s="13"/>
      <c r="K80" s="2"/>
      <c r="L80" s="2"/>
      <c r="M80" s="2"/>
      <c r="N80" s="13"/>
    </row>
    <row r="81" spans="4:14" x14ac:dyDescent="0.2">
      <c r="I81" s="13"/>
      <c r="J81" s="13"/>
      <c r="K81" s="2"/>
      <c r="L81" s="2"/>
      <c r="M81" s="2"/>
      <c r="N81" s="13"/>
    </row>
    <row r="82" spans="4:14" x14ac:dyDescent="0.2">
      <c r="I82" s="13"/>
      <c r="J82" s="13"/>
      <c r="K82" s="2"/>
      <c r="L82" s="2"/>
      <c r="M82" s="2"/>
      <c r="N82" s="13"/>
    </row>
    <row r="83" spans="4:14" x14ac:dyDescent="0.2">
      <c r="I83" s="13"/>
      <c r="J83" s="13"/>
      <c r="K83" s="2"/>
      <c r="L83" s="2"/>
      <c r="M83" s="2"/>
      <c r="N83" s="13"/>
    </row>
    <row r="84" spans="4:14" x14ac:dyDescent="0.2">
      <c r="I84" s="13"/>
      <c r="J84" s="13"/>
      <c r="K84" s="2"/>
      <c r="L84" s="2"/>
      <c r="M84" s="2"/>
      <c r="N84" s="13"/>
    </row>
    <row r="85" spans="4:14" x14ac:dyDescent="0.2">
      <c r="I85" s="13"/>
      <c r="J85" s="13"/>
      <c r="K85" s="2"/>
      <c r="L85" s="2"/>
      <c r="M85" s="2"/>
      <c r="N85" s="13"/>
    </row>
    <row r="86" spans="4:14" x14ac:dyDescent="0.2">
      <c r="I86" s="13"/>
      <c r="J86" s="13"/>
      <c r="K86" s="2"/>
      <c r="L86" s="2"/>
      <c r="M86" s="2"/>
      <c r="N86" s="13"/>
    </row>
    <row r="87" spans="4:14" x14ac:dyDescent="0.2">
      <c r="I87" s="13"/>
      <c r="J87" s="13"/>
      <c r="K87" s="2"/>
      <c r="L87" s="2"/>
      <c r="M87" s="2"/>
      <c r="N87" s="13"/>
    </row>
    <row r="88" spans="4:14" x14ac:dyDescent="0.2">
      <c r="I88" s="13"/>
      <c r="J88" s="13"/>
      <c r="K88" s="2"/>
      <c r="L88" s="2"/>
      <c r="M88" s="2"/>
      <c r="N88" s="13"/>
    </row>
    <row r="89" spans="4:14" x14ac:dyDescent="0.2">
      <c r="I89" s="13"/>
      <c r="J89" s="13"/>
      <c r="K89" s="2"/>
      <c r="L89" s="2"/>
      <c r="M89" s="2"/>
      <c r="N89" s="13"/>
    </row>
    <row r="90" spans="4:14" x14ac:dyDescent="0.2">
      <c r="D90" s="12"/>
      <c r="F90" s="6"/>
      <c r="I90" s="13"/>
      <c r="J90" s="13"/>
      <c r="K90" s="2"/>
      <c r="L90" s="2"/>
      <c r="M90" s="2"/>
      <c r="N90" s="13"/>
    </row>
    <row r="91" spans="4:14" x14ac:dyDescent="0.2">
      <c r="D91" s="12"/>
      <c r="F91" s="6"/>
      <c r="I91" s="13"/>
      <c r="J91" s="13"/>
      <c r="K91" s="2"/>
      <c r="L91" s="2"/>
      <c r="M91" s="2"/>
      <c r="N91" s="13"/>
    </row>
    <row r="92" spans="4:14" x14ac:dyDescent="0.2">
      <c r="D92" s="12"/>
      <c r="F92" s="6"/>
      <c r="I92" s="13"/>
      <c r="J92" s="13"/>
      <c r="K92" s="2"/>
      <c r="L92" s="2"/>
      <c r="M92" s="2"/>
      <c r="N92" s="13"/>
    </row>
    <row r="93" spans="4:14" x14ac:dyDescent="0.2">
      <c r="F93" s="6"/>
    </row>
    <row r="94" spans="4:14" x14ac:dyDescent="0.2">
      <c r="F94" s="6"/>
    </row>
    <row r="95" spans="4:14" x14ac:dyDescent="0.2">
      <c r="F95" s="6"/>
    </row>
    <row r="96" spans="4:14"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sheetData>
  <mergeCells count="35">
    <mergeCell ref="Y9:AB9"/>
    <mergeCell ref="Y8:AA8"/>
    <mergeCell ref="C58:F58"/>
    <mergeCell ref="Y45:AB45"/>
    <mergeCell ref="X10:AC10"/>
    <mergeCell ref="C16:AB16"/>
    <mergeCell ref="R17:U17"/>
    <mergeCell ref="Y25:Z25"/>
    <mergeCell ref="X26:X27"/>
    <mergeCell ref="Y26:Y27"/>
    <mergeCell ref="Z26:Z27"/>
    <mergeCell ref="AA26:AA27"/>
    <mergeCell ref="AB26:AB27"/>
    <mergeCell ref="B9:P9"/>
    <mergeCell ref="C26:C27"/>
    <mergeCell ref="D26:D27"/>
    <mergeCell ref="W26:W27"/>
    <mergeCell ref="V8:W8"/>
    <mergeCell ref="D2:W7"/>
    <mergeCell ref="B10:D10"/>
    <mergeCell ref="V77:Z77"/>
    <mergeCell ref="C66:F66"/>
    <mergeCell ref="Y51:AC51"/>
    <mergeCell ref="B76:D76"/>
    <mergeCell ref="Q76:S76"/>
    <mergeCell ref="U76:W76"/>
    <mergeCell ref="Y76:AB76"/>
    <mergeCell ref="C59:F59"/>
    <mergeCell ref="C65:D65"/>
    <mergeCell ref="Z50:AA50"/>
    <mergeCell ref="Y46:AB46"/>
    <mergeCell ref="C50:D50"/>
    <mergeCell ref="A51:E51"/>
    <mergeCell ref="A26:A27"/>
    <mergeCell ref="B26:B27"/>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Y177"/>
  <sheetViews>
    <sheetView tabSelected="1" topLeftCell="A2" zoomScaleNormal="100" workbookViewId="0">
      <selection activeCell="W57" sqref="W57"/>
    </sheetView>
  </sheetViews>
  <sheetFormatPr defaultRowHeight="15.75" customHeight="1" x14ac:dyDescent="0.2"/>
  <cols>
    <col min="1" max="1" width="5.42578125" style="105" customWidth="1"/>
    <col min="2" max="2" width="9.42578125" style="115" customWidth="1"/>
    <col min="3" max="3" width="6.42578125" style="105" customWidth="1"/>
    <col min="4" max="4" width="20.7109375" style="116" customWidth="1"/>
    <col min="5" max="5" width="12" style="107" customWidth="1"/>
    <col min="6" max="6" width="12.7109375" style="108" hidden="1" customWidth="1"/>
    <col min="7" max="7" width="12.7109375" style="111" hidden="1" customWidth="1"/>
    <col min="8" max="8" width="10" style="111" hidden="1" customWidth="1"/>
    <col min="9" max="9" width="9.28515625" style="203" hidden="1" customWidth="1"/>
    <col min="10" max="10" width="10.42578125" style="203"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3" width="11.7109375" style="105"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2:26" hidden="1" x14ac:dyDescent="0.2"/>
    <row r="2" spans="2:26" x14ac:dyDescent="0.2">
      <c r="D2" s="301"/>
      <c r="E2" s="301"/>
      <c r="F2" s="301"/>
      <c r="G2" s="301"/>
      <c r="H2" s="301"/>
      <c r="I2" s="301"/>
      <c r="J2" s="301"/>
      <c r="K2" s="301"/>
      <c r="L2" s="301"/>
      <c r="M2" s="301"/>
      <c r="N2" s="301"/>
      <c r="O2" s="301"/>
      <c r="P2" s="301"/>
      <c r="Q2" s="301"/>
      <c r="R2" s="301"/>
      <c r="S2" s="301"/>
      <c r="T2" s="301"/>
      <c r="U2" s="301"/>
    </row>
    <row r="3" spans="2:26" x14ac:dyDescent="0.2">
      <c r="D3" s="301"/>
      <c r="E3" s="301"/>
      <c r="F3" s="301"/>
      <c r="G3" s="301"/>
      <c r="H3" s="301"/>
      <c r="I3" s="301"/>
      <c r="J3" s="301"/>
      <c r="K3" s="301"/>
      <c r="L3" s="301"/>
      <c r="M3" s="301"/>
      <c r="N3" s="301"/>
      <c r="O3" s="301"/>
      <c r="P3" s="301"/>
      <c r="Q3" s="301"/>
      <c r="R3" s="301"/>
      <c r="S3" s="301"/>
      <c r="T3" s="301"/>
      <c r="U3" s="301"/>
    </row>
    <row r="4" spans="2:26" x14ac:dyDescent="0.2">
      <c r="D4" s="301"/>
      <c r="E4" s="301"/>
      <c r="F4" s="301"/>
      <c r="G4" s="301"/>
      <c r="H4" s="301"/>
      <c r="I4" s="301"/>
      <c r="J4" s="301"/>
      <c r="K4" s="301"/>
      <c r="L4" s="301"/>
      <c r="M4" s="301"/>
      <c r="N4" s="301"/>
      <c r="O4" s="301"/>
      <c r="P4" s="301"/>
      <c r="Q4" s="301"/>
      <c r="R4" s="301"/>
      <c r="S4" s="301"/>
      <c r="T4" s="301"/>
      <c r="U4" s="301"/>
    </row>
    <row r="5" spans="2:26" x14ac:dyDescent="0.2">
      <c r="D5" s="301"/>
      <c r="E5" s="301"/>
      <c r="F5" s="301"/>
      <c r="G5" s="301"/>
      <c r="H5" s="301"/>
      <c r="I5" s="301"/>
      <c r="J5" s="301"/>
      <c r="K5" s="301"/>
      <c r="L5" s="301"/>
      <c r="M5" s="301"/>
      <c r="N5" s="301"/>
      <c r="O5" s="301"/>
      <c r="P5" s="301"/>
      <c r="Q5" s="301"/>
      <c r="R5" s="301"/>
      <c r="S5" s="301"/>
      <c r="T5" s="301"/>
      <c r="U5" s="301"/>
    </row>
    <row r="6" spans="2:26" x14ac:dyDescent="0.2">
      <c r="D6" s="301"/>
      <c r="E6" s="301"/>
      <c r="F6" s="301"/>
      <c r="G6" s="301"/>
      <c r="H6" s="301"/>
      <c r="I6" s="301"/>
      <c r="J6" s="301"/>
      <c r="K6" s="301"/>
      <c r="L6" s="301"/>
      <c r="M6" s="301"/>
      <c r="N6" s="301"/>
      <c r="O6" s="301"/>
      <c r="P6" s="301"/>
      <c r="Q6" s="301"/>
      <c r="R6" s="301"/>
      <c r="S6" s="301"/>
      <c r="T6" s="301"/>
      <c r="U6" s="301"/>
    </row>
    <row r="7" spans="2:26" ht="18.75" x14ac:dyDescent="0.2">
      <c r="B7" s="300" t="s">
        <v>394</v>
      </c>
      <c r="C7" s="300"/>
      <c r="D7" s="300"/>
      <c r="E7" s="300"/>
      <c r="F7" s="300"/>
      <c r="G7" s="300"/>
      <c r="H7" s="300"/>
      <c r="I7" s="300"/>
      <c r="J7" s="300"/>
      <c r="K7" s="300"/>
      <c r="L7" s="300"/>
      <c r="M7" s="300"/>
      <c r="N7" s="300"/>
      <c r="O7" s="300"/>
      <c r="P7" s="300"/>
    </row>
    <row r="8" spans="2:26" x14ac:dyDescent="0.2"/>
    <row r="9" spans="2:26" ht="18.75" x14ac:dyDescent="0.2">
      <c r="T9" s="11"/>
      <c r="U9" s="9" t="s">
        <v>395</v>
      </c>
      <c r="V9" s="11"/>
      <c r="W9" s="11"/>
      <c r="X9" s="11"/>
      <c r="Y9" s="11"/>
      <c r="Z9" s="11"/>
    </row>
    <row r="10" spans="2:26" ht="18.75" x14ac:dyDescent="0.2">
      <c r="T10" s="11"/>
      <c r="U10" s="11"/>
      <c r="V10" s="332" t="s">
        <v>360</v>
      </c>
      <c r="W10" s="332"/>
      <c r="X10" s="332"/>
      <c r="Y10" s="332"/>
      <c r="Z10" s="332"/>
    </row>
    <row r="11" spans="2:26" ht="18.75" x14ac:dyDescent="0.2">
      <c r="T11" s="332" t="s">
        <v>363</v>
      </c>
      <c r="U11" s="332"/>
      <c r="V11" s="332"/>
      <c r="W11" s="332"/>
      <c r="X11" s="332"/>
      <c r="Y11" s="332"/>
      <c r="Z11" s="332"/>
    </row>
    <row r="12" spans="2:26" ht="18.75" x14ac:dyDescent="0.2">
      <c r="T12" s="9"/>
      <c r="U12" s="9"/>
      <c r="V12" s="9"/>
      <c r="W12" s="9"/>
      <c r="X12" s="9"/>
      <c r="Y12" s="9"/>
      <c r="Z12" s="9"/>
    </row>
    <row r="13" spans="2:26" ht="18.75" x14ac:dyDescent="0.2">
      <c r="T13" s="9"/>
      <c r="U13" s="9"/>
      <c r="V13" s="9"/>
      <c r="W13" s="9"/>
      <c r="X13" s="9"/>
      <c r="Y13" s="9"/>
      <c r="Z13" s="9"/>
    </row>
    <row r="14" spans="2:26" ht="18.75" x14ac:dyDescent="0.2">
      <c r="T14" s="9"/>
      <c r="U14" s="9"/>
      <c r="V14" s="9"/>
      <c r="W14" s="9"/>
      <c r="X14" s="9"/>
      <c r="Y14" s="9"/>
      <c r="Z14" s="9"/>
    </row>
    <row r="15" spans="2:26" x14ac:dyDescent="0.2"/>
    <row r="16" spans="2:26" x14ac:dyDescent="0.2"/>
    <row r="17" spans="1:46" ht="18" customHeight="1" x14ac:dyDescent="0.2">
      <c r="D17" s="115"/>
      <c r="E17" s="334" t="s">
        <v>79</v>
      </c>
      <c r="F17" s="334"/>
      <c r="G17" s="334"/>
      <c r="H17" s="334"/>
      <c r="I17" s="334"/>
      <c r="J17" s="334"/>
      <c r="K17" s="334"/>
      <c r="L17" s="334"/>
      <c r="M17" s="334"/>
      <c r="N17" s="334"/>
      <c r="O17" s="334"/>
      <c r="P17" s="334"/>
      <c r="Q17" s="334"/>
      <c r="R17" s="334"/>
      <c r="S17" s="118"/>
      <c r="T17" s="118"/>
      <c r="U17" s="118"/>
      <c r="V17" s="118"/>
      <c r="W17" s="118"/>
    </row>
    <row r="18" spans="1:46" ht="18" customHeight="1" x14ac:dyDescent="0.2">
      <c r="D18" s="115"/>
      <c r="E18" s="118"/>
      <c r="F18" s="118"/>
      <c r="G18" s="118"/>
      <c r="H18" s="118"/>
      <c r="I18" s="118"/>
      <c r="J18" s="118"/>
      <c r="K18" s="118"/>
      <c r="L18" s="118"/>
      <c r="M18" s="118"/>
      <c r="N18" s="118"/>
      <c r="O18" s="118"/>
      <c r="P18" s="118"/>
      <c r="Q18" s="118"/>
      <c r="R18" s="118"/>
      <c r="S18" s="118"/>
      <c r="T18" s="118"/>
      <c r="U18" s="118"/>
      <c r="V18" s="118"/>
      <c r="W18" s="118"/>
    </row>
    <row r="19" spans="1:46" ht="15" customHeight="1" x14ac:dyDescent="0.2">
      <c r="D19" s="115"/>
      <c r="F19" s="115"/>
      <c r="G19" s="115"/>
      <c r="H19" s="115"/>
      <c r="I19" s="205"/>
      <c r="J19" s="205"/>
      <c r="K19" s="115"/>
      <c r="L19" s="115"/>
      <c r="M19" s="115"/>
      <c r="N19" s="115"/>
    </row>
    <row r="20" spans="1:46" ht="16.5" thickBot="1" x14ac:dyDescent="0.25">
      <c r="B20" s="105"/>
      <c r="C20" s="17"/>
      <c r="D20" s="105"/>
    </row>
    <row r="21" spans="1:46" ht="21" customHeight="1" thickBot="1" x14ac:dyDescent="0.25">
      <c r="B21" s="105"/>
      <c r="D21" s="106"/>
      <c r="E21" s="47" t="s">
        <v>0</v>
      </c>
      <c r="F21" s="100" t="s">
        <v>7</v>
      </c>
      <c r="G21" s="119" t="s">
        <v>8</v>
      </c>
      <c r="H21" s="48" t="s">
        <v>9</v>
      </c>
      <c r="I21" s="78" t="s">
        <v>4</v>
      </c>
      <c r="J21" s="78" t="s">
        <v>5</v>
      </c>
      <c r="K21" s="120" t="s">
        <v>80</v>
      </c>
      <c r="L21" s="48" t="s">
        <v>6</v>
      </c>
      <c r="M21" s="121" t="s">
        <v>2</v>
      </c>
      <c r="N21" s="121">
        <v>66.08</v>
      </c>
      <c r="O21" s="122" t="s">
        <v>7</v>
      </c>
      <c r="P21" s="122" t="s">
        <v>8</v>
      </c>
      <c r="Q21" s="122" t="s">
        <v>9</v>
      </c>
      <c r="R21" s="70" t="s">
        <v>4</v>
      </c>
      <c r="S21" s="70" t="s">
        <v>5</v>
      </c>
      <c r="T21" s="70" t="s">
        <v>80</v>
      </c>
      <c r="U21" s="70" t="s">
        <v>6</v>
      </c>
      <c r="V21" s="70" t="s">
        <v>2</v>
      </c>
      <c r="W21" s="260">
        <v>66.08</v>
      </c>
      <c r="X21" s="123"/>
      <c r="Y21" s="124"/>
      <c r="Z21" s="335"/>
      <c r="AA21" s="335"/>
    </row>
    <row r="22" spans="1:46" s="115" customFormat="1" ht="129" customHeight="1" thickBot="1" x14ac:dyDescent="0.25">
      <c r="A22" s="276" t="s">
        <v>10</v>
      </c>
      <c r="B22" s="282" t="s">
        <v>11</v>
      </c>
      <c r="C22" s="276" t="s">
        <v>81</v>
      </c>
      <c r="D22" s="276" t="s">
        <v>82</v>
      </c>
      <c r="E22" s="337" t="s">
        <v>83</v>
      </c>
      <c r="F22" s="125" t="s">
        <v>387</v>
      </c>
      <c r="G22" s="125" t="s">
        <v>84</v>
      </c>
      <c r="H22" s="125" t="s">
        <v>85</v>
      </c>
      <c r="I22" s="206" t="s">
        <v>19</v>
      </c>
      <c r="J22" s="207" t="s">
        <v>86</v>
      </c>
      <c r="K22" s="126" t="s">
        <v>87</v>
      </c>
      <c r="L22" s="32" t="s">
        <v>21</v>
      </c>
      <c r="M22" s="124" t="s">
        <v>23</v>
      </c>
      <c r="N22" s="124" t="s">
        <v>386</v>
      </c>
      <c r="O22" s="127" t="s">
        <v>385</v>
      </c>
      <c r="P22" s="128" t="s">
        <v>88</v>
      </c>
      <c r="Q22" s="128" t="s">
        <v>25</v>
      </c>
      <c r="R22" s="128" t="s">
        <v>26</v>
      </c>
      <c r="S22" s="129" t="s">
        <v>27</v>
      </c>
      <c r="T22" s="130" t="s">
        <v>87</v>
      </c>
      <c r="U22" s="129" t="s">
        <v>299</v>
      </c>
      <c r="V22" s="129" t="s">
        <v>23</v>
      </c>
      <c r="W22" s="50" t="s">
        <v>386</v>
      </c>
      <c r="X22" s="131" t="s">
        <v>29</v>
      </c>
      <c r="Y22" s="340" t="s">
        <v>30</v>
      </c>
      <c r="Z22" s="343" t="s">
        <v>89</v>
      </c>
      <c r="AA22" s="343" t="s">
        <v>90</v>
      </c>
    </row>
    <row r="23" spans="1:46" s="115" customFormat="1" ht="98.25" customHeight="1" thickBot="1" x14ac:dyDescent="0.25">
      <c r="A23" s="333"/>
      <c r="B23" s="336"/>
      <c r="C23" s="333"/>
      <c r="D23" s="333"/>
      <c r="E23" s="338"/>
      <c r="F23" s="48" t="s">
        <v>36</v>
      </c>
      <c r="G23" s="48" t="s">
        <v>36</v>
      </c>
      <c r="H23" s="48" t="s">
        <v>36</v>
      </c>
      <c r="I23" s="55" t="s">
        <v>36</v>
      </c>
      <c r="J23" s="55" t="s">
        <v>36</v>
      </c>
      <c r="K23" s="48" t="s">
        <v>36</v>
      </c>
      <c r="L23" s="48" t="s">
        <v>36</v>
      </c>
      <c r="M23" s="40" t="s">
        <v>36</v>
      </c>
      <c r="N23" s="48" t="s">
        <v>36</v>
      </c>
      <c r="O23" s="276" t="s">
        <v>91</v>
      </c>
      <c r="P23" s="281" t="s">
        <v>92</v>
      </c>
      <c r="Q23" s="281" t="s">
        <v>92</v>
      </c>
      <c r="R23" s="281" t="s">
        <v>92</v>
      </c>
      <c r="S23" s="276" t="s">
        <v>92</v>
      </c>
      <c r="T23" s="281" t="s">
        <v>92</v>
      </c>
      <c r="U23" s="276" t="s">
        <v>92</v>
      </c>
      <c r="V23" s="276" t="s">
        <v>92</v>
      </c>
      <c r="W23" s="276" t="s">
        <v>92</v>
      </c>
      <c r="X23" s="281" t="s">
        <v>93</v>
      </c>
      <c r="Y23" s="341"/>
      <c r="Z23" s="344"/>
      <c r="AA23" s="344"/>
    </row>
    <row r="24" spans="1:46" s="115" customFormat="1" ht="36.75" customHeight="1" thickBot="1" x14ac:dyDescent="0.25">
      <c r="A24" s="277"/>
      <c r="B24" s="283"/>
      <c r="C24" s="277"/>
      <c r="D24" s="277"/>
      <c r="E24" s="339"/>
      <c r="F24" s="40"/>
      <c r="G24" s="40"/>
      <c r="H24" s="40"/>
      <c r="I24" s="185"/>
      <c r="J24" s="185"/>
      <c r="K24" s="40"/>
      <c r="L24" s="40"/>
      <c r="M24" s="48"/>
      <c r="N24" s="65"/>
      <c r="O24" s="277"/>
      <c r="P24" s="277"/>
      <c r="Q24" s="277"/>
      <c r="R24" s="277"/>
      <c r="S24" s="277"/>
      <c r="T24" s="277"/>
      <c r="U24" s="277"/>
      <c r="V24" s="277"/>
      <c r="W24" s="277"/>
      <c r="X24" s="277"/>
      <c r="Y24" s="342"/>
      <c r="Z24" s="345"/>
      <c r="AA24" s="345"/>
    </row>
    <row r="25" spans="1:46" ht="29.25" customHeight="1" x14ac:dyDescent="0.2">
      <c r="A25" s="322">
        <v>1</v>
      </c>
      <c r="B25" s="324" t="s">
        <v>94</v>
      </c>
      <c r="C25" s="322">
        <v>1</v>
      </c>
      <c r="D25" s="326" t="s">
        <v>95</v>
      </c>
      <c r="E25" s="328" t="s">
        <v>96</v>
      </c>
      <c r="F25" s="322">
        <v>36000</v>
      </c>
      <c r="G25" s="322">
        <v>4000</v>
      </c>
      <c r="H25" s="322">
        <v>7000</v>
      </c>
      <c r="I25" s="330">
        <v>1000</v>
      </c>
      <c r="J25" s="330">
        <v>2000</v>
      </c>
      <c r="K25" s="322"/>
      <c r="L25" s="322">
        <v>2000</v>
      </c>
      <c r="M25" s="322"/>
      <c r="N25" s="40"/>
      <c r="O25" s="306">
        <f t="shared" ref="O25:W25" si="0">F25/1.19</f>
        <v>30252.100840336137</v>
      </c>
      <c r="P25" s="306">
        <f t="shared" si="0"/>
        <v>3361.3445378151264</v>
      </c>
      <c r="Q25" s="306">
        <f t="shared" si="0"/>
        <v>5882.3529411764712</v>
      </c>
      <c r="R25" s="306">
        <f t="shared" si="0"/>
        <v>840.3361344537816</v>
      </c>
      <c r="S25" s="306">
        <f t="shared" si="0"/>
        <v>1680.6722689075632</v>
      </c>
      <c r="T25" s="306">
        <f t="shared" si="0"/>
        <v>0</v>
      </c>
      <c r="U25" s="306">
        <f t="shared" si="0"/>
        <v>1680.6722689075632</v>
      </c>
      <c r="V25" s="306">
        <f t="shared" si="0"/>
        <v>0</v>
      </c>
      <c r="W25" s="306">
        <f t="shared" si="0"/>
        <v>0</v>
      </c>
      <c r="X25" s="306">
        <f>SUM(O25:W25)</f>
        <v>43697.478991596639</v>
      </c>
      <c r="Y25" s="320" t="s">
        <v>97</v>
      </c>
      <c r="Z25" s="308" t="s">
        <v>301</v>
      </c>
      <c r="AA25" s="310" t="s">
        <v>351</v>
      </c>
    </row>
    <row r="26" spans="1:46" ht="19.5" customHeight="1" thickBot="1" x14ac:dyDescent="0.25">
      <c r="A26" s="323"/>
      <c r="B26" s="325"/>
      <c r="C26" s="323"/>
      <c r="D26" s="327"/>
      <c r="E26" s="329"/>
      <c r="F26" s="323"/>
      <c r="G26" s="323"/>
      <c r="H26" s="323"/>
      <c r="I26" s="331"/>
      <c r="J26" s="331"/>
      <c r="K26" s="323"/>
      <c r="L26" s="323"/>
      <c r="M26" s="323"/>
      <c r="N26" s="65"/>
      <c r="O26" s="307"/>
      <c r="P26" s="307"/>
      <c r="Q26" s="307"/>
      <c r="R26" s="307"/>
      <c r="S26" s="307"/>
      <c r="T26" s="307"/>
      <c r="U26" s="307"/>
      <c r="V26" s="307"/>
      <c r="W26" s="307"/>
      <c r="X26" s="307"/>
      <c r="Y26" s="321"/>
      <c r="Z26" s="309"/>
      <c r="AA26" s="311"/>
    </row>
    <row r="27" spans="1:46" s="132" customFormat="1" ht="25.5" customHeight="1" thickBot="1" x14ac:dyDescent="0.25">
      <c r="A27" s="48">
        <v>2</v>
      </c>
      <c r="B27" s="44"/>
      <c r="C27" s="48"/>
      <c r="D27" s="75" t="s">
        <v>98</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99</v>
      </c>
      <c r="C28" s="48">
        <v>2</v>
      </c>
      <c r="D28" s="75" t="s">
        <v>100</v>
      </c>
      <c r="E28" s="133" t="s">
        <v>101</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97</v>
      </c>
      <c r="Z28" s="138" t="s">
        <v>302</v>
      </c>
      <c r="AA28" s="138" t="s">
        <v>351</v>
      </c>
      <c r="AC28" s="111" t="s">
        <v>83</v>
      </c>
    </row>
    <row r="29" spans="1:46" s="139" customFormat="1" ht="29.25" customHeight="1" thickBot="1" x14ac:dyDescent="0.25">
      <c r="A29" s="48">
        <v>4</v>
      </c>
      <c r="B29" s="62"/>
      <c r="C29" s="62"/>
      <c r="D29" s="62" t="s">
        <v>102</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65">
        <v>5</v>
      </c>
      <c r="B30" s="48" t="s">
        <v>103</v>
      </c>
      <c r="C30" s="48">
        <v>3</v>
      </c>
      <c r="D30" s="75" t="s">
        <v>104</v>
      </c>
      <c r="E30" s="133" t="s">
        <v>105</v>
      </c>
      <c r="F30" s="55">
        <v>740000</v>
      </c>
      <c r="G30" s="55">
        <v>300000</v>
      </c>
      <c r="H30" s="199">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97</v>
      </c>
      <c r="Z30" s="312" t="s">
        <v>106</v>
      </c>
      <c r="AA30" s="313"/>
    </row>
    <row r="31" spans="1:46" ht="30" customHeight="1" thickBot="1" x14ac:dyDescent="0.25">
      <c r="A31" s="48">
        <v>6</v>
      </c>
      <c r="B31" s="48"/>
      <c r="C31" s="48"/>
      <c r="D31" s="100" t="s">
        <v>107</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14"/>
      <c r="AA31" s="315"/>
    </row>
    <row r="32" spans="1:46" ht="35.25" customHeight="1" thickBot="1" x14ac:dyDescent="0.25">
      <c r="A32" s="48">
        <v>7</v>
      </c>
      <c r="B32" s="48" t="s">
        <v>108</v>
      </c>
      <c r="C32" s="48">
        <v>4</v>
      </c>
      <c r="D32" s="75" t="s">
        <v>318</v>
      </c>
      <c r="E32" s="133" t="s">
        <v>109</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97</v>
      </c>
      <c r="Z32" s="316"/>
      <c r="AA32" s="317"/>
    </row>
    <row r="33" spans="1:29" ht="129" customHeight="1" thickBot="1" x14ac:dyDescent="0.25">
      <c r="A33" s="40">
        <v>8</v>
      </c>
      <c r="B33" s="48" t="s">
        <v>108</v>
      </c>
      <c r="C33" s="48">
        <v>5</v>
      </c>
      <c r="D33" s="75" t="s">
        <v>110</v>
      </c>
      <c r="E33" s="133" t="s">
        <v>111</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97</v>
      </c>
      <c r="Z33" s="141" t="s">
        <v>301</v>
      </c>
      <c r="AA33" s="141" t="s">
        <v>303</v>
      </c>
    </row>
    <row r="34" spans="1:29" ht="28.5" customHeight="1" thickBot="1" x14ac:dyDescent="0.25">
      <c r="A34" s="48">
        <v>9</v>
      </c>
      <c r="B34" s="48"/>
      <c r="C34" s="48"/>
      <c r="D34" s="48" t="s">
        <v>112</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113</v>
      </c>
      <c r="C35" s="48">
        <v>6</v>
      </c>
      <c r="D35" s="75" t="s">
        <v>114</v>
      </c>
      <c r="E35" s="133" t="s">
        <v>115</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97</v>
      </c>
      <c r="Z35" s="141" t="s">
        <v>304</v>
      </c>
      <c r="AA35" s="141" t="s">
        <v>304</v>
      </c>
    </row>
    <row r="36" spans="1:29" ht="68.25" customHeight="1" thickBot="1" x14ac:dyDescent="0.25">
      <c r="A36" s="48">
        <v>11</v>
      </c>
      <c r="B36" s="48" t="s">
        <v>113</v>
      </c>
      <c r="C36" s="48">
        <v>7</v>
      </c>
      <c r="D36" s="75" t="s">
        <v>116</v>
      </c>
      <c r="E36" s="133" t="s">
        <v>117</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97</v>
      </c>
      <c r="Z36" s="141" t="s">
        <v>304</v>
      </c>
      <c r="AA36" s="141" t="s">
        <v>305</v>
      </c>
      <c r="AC36" s="111" t="s">
        <v>118</v>
      </c>
    </row>
    <row r="37" spans="1:29" ht="39.75" customHeight="1" thickBot="1" x14ac:dyDescent="0.25">
      <c r="A37" s="40">
        <v>12</v>
      </c>
      <c r="B37" s="48" t="s">
        <v>113</v>
      </c>
      <c r="C37" s="48">
        <v>8</v>
      </c>
      <c r="D37" s="75" t="s">
        <v>119</v>
      </c>
      <c r="E37" s="133" t="s">
        <v>120</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97</v>
      </c>
      <c r="Z37" s="141" t="s">
        <v>304</v>
      </c>
      <c r="AA37" s="141" t="s">
        <v>305</v>
      </c>
    </row>
    <row r="38" spans="1:29" ht="35.25" customHeight="1" thickBot="1" x14ac:dyDescent="0.25">
      <c r="A38" s="48">
        <v>13</v>
      </c>
      <c r="B38" s="48"/>
      <c r="C38" s="48"/>
      <c r="D38" s="100" t="s">
        <v>121</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122</v>
      </c>
      <c r="E39" s="133" t="s">
        <v>123</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97</v>
      </c>
      <c r="Z39" s="146" t="s">
        <v>302</v>
      </c>
      <c r="AA39" s="147" t="s">
        <v>306</v>
      </c>
    </row>
    <row r="40" spans="1:29" ht="93" customHeight="1" thickBot="1" x14ac:dyDescent="0.25">
      <c r="A40" s="48">
        <v>15</v>
      </c>
      <c r="B40" s="48" t="s">
        <v>74</v>
      </c>
      <c r="C40" s="48">
        <v>10</v>
      </c>
      <c r="D40" s="148" t="s">
        <v>124</v>
      </c>
      <c r="E40" s="149" t="s">
        <v>125</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97</v>
      </c>
      <c r="Z40" s="318" t="s">
        <v>126</v>
      </c>
      <c r="AA40" s="319"/>
    </row>
    <row r="41" spans="1:29" ht="48.75" customHeight="1" thickBot="1" x14ac:dyDescent="0.25">
      <c r="A41" s="40">
        <v>16</v>
      </c>
      <c r="B41" s="48" t="s">
        <v>74</v>
      </c>
      <c r="C41" s="48">
        <v>11</v>
      </c>
      <c r="D41" s="75" t="s">
        <v>127</v>
      </c>
      <c r="E41" s="133" t="s">
        <v>128</v>
      </c>
      <c r="F41" s="55">
        <v>23000</v>
      </c>
      <c r="G41" s="55">
        <v>5000</v>
      </c>
      <c r="H41" s="55">
        <v>13000</v>
      </c>
      <c r="I41" s="55">
        <v>5000</v>
      </c>
      <c r="J41" s="55">
        <v>1000</v>
      </c>
      <c r="K41" s="55"/>
      <c r="L41" s="55">
        <v>2000</v>
      </c>
      <c r="M41" s="55">
        <v>0</v>
      </c>
      <c r="N41" s="55"/>
      <c r="O41" s="57">
        <f t="shared" si="17"/>
        <v>19327.731092436974</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41176.470588235294</v>
      </c>
      <c r="Y41" s="137" t="s">
        <v>97</v>
      </c>
      <c r="Z41" s="146" t="s">
        <v>302</v>
      </c>
      <c r="AA41" s="146" t="s">
        <v>306</v>
      </c>
    </row>
    <row r="42" spans="1:29" ht="30" customHeight="1" thickBot="1" x14ac:dyDescent="0.25">
      <c r="A42" s="48">
        <v>17</v>
      </c>
      <c r="B42" s="40"/>
      <c r="C42" s="48"/>
      <c r="D42" s="100" t="s">
        <v>75</v>
      </c>
      <c r="E42" s="133"/>
      <c r="F42" s="55">
        <f>SUM(F39:F41)</f>
        <v>189000</v>
      </c>
      <c r="G42" s="55">
        <f>SUM(G39:G41)</f>
        <v>5000</v>
      </c>
      <c r="H42" s="55">
        <f>SUM(H39:H41)</f>
        <v>13000</v>
      </c>
      <c r="I42" s="55">
        <f>SUM(I39:I41)</f>
        <v>5000</v>
      </c>
      <c r="J42" s="55">
        <f>SUM(J39:J41)</f>
        <v>1000</v>
      </c>
      <c r="K42" s="55"/>
      <c r="L42" s="55">
        <f t="shared" ref="L42:V42" si="18">SUM(L39:L41)</f>
        <v>2000</v>
      </c>
      <c r="M42" s="55">
        <f t="shared" si="18"/>
        <v>0</v>
      </c>
      <c r="N42" s="55"/>
      <c r="O42" s="57">
        <f t="shared" si="18"/>
        <v>162336.1344537815</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184184.87394957981</v>
      </c>
      <c r="Y42" s="142"/>
      <c r="Z42" s="143"/>
      <c r="AA42" s="145"/>
    </row>
    <row r="43" spans="1:29" ht="282.75" customHeight="1" thickBot="1" x14ac:dyDescent="0.25">
      <c r="A43" s="48">
        <v>18</v>
      </c>
      <c r="B43" s="75" t="s">
        <v>129</v>
      </c>
      <c r="C43" s="120">
        <v>12</v>
      </c>
      <c r="D43" s="150" t="s">
        <v>130</v>
      </c>
      <c r="E43" s="133" t="s">
        <v>131</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97</v>
      </c>
      <c r="Z43" s="141" t="s">
        <v>352</v>
      </c>
      <c r="AA43" s="141" t="s">
        <v>352</v>
      </c>
      <c r="AC43" s="116"/>
    </row>
    <row r="44" spans="1:29" ht="144" customHeight="1" thickBot="1" x14ac:dyDescent="0.25">
      <c r="A44" s="48">
        <v>19</v>
      </c>
      <c r="B44" s="75" t="s">
        <v>129</v>
      </c>
      <c r="C44" s="120">
        <v>13</v>
      </c>
      <c r="D44" s="151" t="s">
        <v>132</v>
      </c>
      <c r="E44" s="133" t="s">
        <v>133</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97</v>
      </c>
      <c r="Z44" s="138" t="s">
        <v>306</v>
      </c>
      <c r="AA44" s="141" t="s">
        <v>304</v>
      </c>
      <c r="AC44" s="116"/>
    </row>
    <row r="45" spans="1:29" ht="73.900000000000006" customHeight="1" thickBot="1" x14ac:dyDescent="0.25">
      <c r="A45" s="322">
        <v>20</v>
      </c>
      <c r="B45" s="152" t="s">
        <v>129</v>
      </c>
      <c r="C45" s="120">
        <v>14</v>
      </c>
      <c r="D45" s="151" t="s">
        <v>134</v>
      </c>
      <c r="E45" s="133" t="s">
        <v>135</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97</v>
      </c>
      <c r="Z45" s="138" t="s">
        <v>304</v>
      </c>
      <c r="AA45" s="141" t="s">
        <v>304</v>
      </c>
      <c r="AC45" s="116"/>
    </row>
    <row r="46" spans="1:29" ht="86.25" customHeight="1" thickBot="1" x14ac:dyDescent="0.25">
      <c r="A46" s="323"/>
      <c r="B46" s="152" t="s">
        <v>129</v>
      </c>
      <c r="C46" s="120">
        <v>15</v>
      </c>
      <c r="D46" s="151" t="s">
        <v>136</v>
      </c>
      <c r="E46" s="133" t="s">
        <v>137</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97</v>
      </c>
      <c r="Z46" s="138" t="s">
        <v>301</v>
      </c>
      <c r="AA46" s="141" t="s">
        <v>305</v>
      </c>
      <c r="AC46" s="116"/>
    </row>
    <row r="47" spans="1:29" ht="27" customHeight="1" thickBot="1" x14ac:dyDescent="0.25">
      <c r="A47" s="48">
        <v>21</v>
      </c>
      <c r="B47" s="37"/>
      <c r="C47" s="48"/>
      <c r="D47" s="100" t="s">
        <v>138</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139</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40">
        <v>23</v>
      </c>
      <c r="B49" s="44" t="s">
        <v>140</v>
      </c>
      <c r="C49" s="48">
        <v>16</v>
      </c>
      <c r="D49" s="154" t="s">
        <v>300</v>
      </c>
      <c r="E49" s="133" t="s">
        <v>141</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97</v>
      </c>
      <c r="Z49" s="141" t="s">
        <v>304</v>
      </c>
      <c r="AA49" s="138" t="s">
        <v>305</v>
      </c>
    </row>
    <row r="50" spans="1:28" ht="117.6" customHeight="1" thickBot="1" x14ac:dyDescent="0.25">
      <c r="A50" s="48">
        <v>24</v>
      </c>
      <c r="B50" s="44" t="s">
        <v>140</v>
      </c>
      <c r="C50" s="48">
        <v>17</v>
      </c>
      <c r="D50" s="155" t="s">
        <v>142</v>
      </c>
      <c r="E50" s="156" t="s">
        <v>143</v>
      </c>
      <c r="F50" s="157">
        <v>39000</v>
      </c>
      <c r="G50" s="55">
        <v>16400</v>
      </c>
      <c r="H50" s="55">
        <v>17300</v>
      </c>
      <c r="I50" s="55">
        <v>2000</v>
      </c>
      <c r="J50" s="55">
        <v>1300</v>
      </c>
      <c r="K50" s="55"/>
      <c r="L50" s="55">
        <v>2000</v>
      </c>
      <c r="M50" s="55"/>
      <c r="N50" s="55"/>
      <c r="O50" s="57">
        <f t="shared" si="23"/>
        <v>32773.10924369748</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65546.218487394959</v>
      </c>
      <c r="Y50" s="137" t="s">
        <v>97</v>
      </c>
      <c r="Z50" s="146" t="s">
        <v>304</v>
      </c>
      <c r="AA50" s="147" t="s">
        <v>305</v>
      </c>
    </row>
    <row r="51" spans="1:28" ht="86.25" customHeight="1" thickBot="1" x14ac:dyDescent="0.25">
      <c r="A51" s="48">
        <v>25</v>
      </c>
      <c r="B51" s="44" t="s">
        <v>140</v>
      </c>
      <c r="C51" s="48">
        <v>18</v>
      </c>
      <c r="D51" s="150" t="s">
        <v>144</v>
      </c>
      <c r="E51" s="133" t="s">
        <v>145</v>
      </c>
      <c r="F51" s="55">
        <v>30000</v>
      </c>
      <c r="G51" s="55">
        <v>3000</v>
      </c>
      <c r="H51" s="55">
        <v>5100</v>
      </c>
      <c r="I51" s="55">
        <v>800</v>
      </c>
      <c r="J51" s="55">
        <v>1500</v>
      </c>
      <c r="K51" s="55"/>
      <c r="L51" s="55">
        <v>2000</v>
      </c>
      <c r="M51" s="55"/>
      <c r="N51" s="55"/>
      <c r="O51" s="57">
        <f t="shared" si="23"/>
        <v>25210.084033613446</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35630.252100840335</v>
      </c>
      <c r="Y51" s="137" t="s">
        <v>97</v>
      </c>
      <c r="Z51" s="146" t="s">
        <v>301</v>
      </c>
      <c r="AA51" s="147" t="s">
        <v>304</v>
      </c>
    </row>
    <row r="52" spans="1:28" ht="324.75" customHeight="1" thickBot="1" x14ac:dyDescent="0.25">
      <c r="A52" s="48">
        <v>26</v>
      </c>
      <c r="B52" s="44" t="s">
        <v>140</v>
      </c>
      <c r="C52" s="70" t="s">
        <v>146</v>
      </c>
      <c r="D52" s="158" t="s">
        <v>147</v>
      </c>
      <c r="E52" s="133" t="s">
        <v>148</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97</v>
      </c>
      <c r="Z52" s="146" t="s">
        <v>308</v>
      </c>
      <c r="AA52" s="147" t="s">
        <v>307</v>
      </c>
    </row>
    <row r="53" spans="1:28" ht="27.6" customHeight="1" thickBot="1" x14ac:dyDescent="0.25">
      <c r="A53" s="322">
        <v>27</v>
      </c>
      <c r="B53" s="44"/>
      <c r="C53" s="70"/>
      <c r="D53" s="159" t="s">
        <v>149</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23"/>
      <c r="B54" s="62" t="s">
        <v>140</v>
      </c>
      <c r="C54" s="70" t="s">
        <v>150</v>
      </c>
      <c r="D54" s="160" t="s">
        <v>151</v>
      </c>
      <c r="E54" s="133" t="s">
        <v>152</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97</v>
      </c>
      <c r="Z54" s="146" t="s">
        <v>308</v>
      </c>
      <c r="AA54" s="147" t="s">
        <v>309</v>
      </c>
      <c r="AB54" s="161"/>
    </row>
    <row r="55" spans="1:28" ht="192.75" customHeight="1" thickBot="1" x14ac:dyDescent="0.3">
      <c r="A55" s="48">
        <v>28</v>
      </c>
      <c r="B55" s="44" t="s">
        <v>140</v>
      </c>
      <c r="C55" s="70" t="s">
        <v>153</v>
      </c>
      <c r="D55" s="160" t="s">
        <v>154</v>
      </c>
      <c r="E55" s="133" t="s">
        <v>155</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97</v>
      </c>
      <c r="Z55" s="146" t="s">
        <v>310</v>
      </c>
      <c r="AA55" s="147" t="s">
        <v>304</v>
      </c>
    </row>
    <row r="56" spans="1:28" ht="66.599999999999994" customHeight="1" thickBot="1" x14ac:dyDescent="0.25">
      <c r="A56" s="48">
        <v>29</v>
      </c>
      <c r="B56" s="44" t="s">
        <v>140</v>
      </c>
      <c r="C56" s="70" t="s">
        <v>156</v>
      </c>
      <c r="D56" s="159" t="s">
        <v>157</v>
      </c>
      <c r="E56" s="133" t="s">
        <v>158</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97</v>
      </c>
      <c r="Z56" s="146" t="s">
        <v>311</v>
      </c>
      <c r="AA56" s="146" t="s">
        <v>303</v>
      </c>
    </row>
    <row r="57" spans="1:28" ht="112.9" customHeight="1" thickBot="1" x14ac:dyDescent="0.25">
      <c r="A57" s="40">
        <v>30</v>
      </c>
      <c r="B57" s="44" t="s">
        <v>140</v>
      </c>
      <c r="C57" s="70" t="s">
        <v>159</v>
      </c>
      <c r="D57" s="150" t="s">
        <v>369</v>
      </c>
      <c r="E57" s="133" t="s">
        <v>160</v>
      </c>
      <c r="F57" s="55">
        <v>145000</v>
      </c>
      <c r="G57" s="55">
        <v>4800</v>
      </c>
      <c r="H57" s="199">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97</v>
      </c>
      <c r="Z57" s="146" t="s">
        <v>311</v>
      </c>
      <c r="AA57" s="146" t="s">
        <v>306</v>
      </c>
      <c r="AB57" s="161"/>
    </row>
    <row r="58" spans="1:28" ht="179.45" customHeight="1" thickBot="1" x14ac:dyDescent="0.25">
      <c r="A58" s="48">
        <v>31</v>
      </c>
      <c r="B58" s="44" t="s">
        <v>140</v>
      </c>
      <c r="C58" s="70" t="s">
        <v>161</v>
      </c>
      <c r="D58" s="162" t="s">
        <v>162</v>
      </c>
      <c r="E58" s="133" t="s">
        <v>163</v>
      </c>
      <c r="F58" s="55">
        <v>52000</v>
      </c>
      <c r="G58" s="55">
        <v>1000</v>
      </c>
      <c r="H58" s="55">
        <v>5000</v>
      </c>
      <c r="I58" s="55">
        <v>2000</v>
      </c>
      <c r="J58" s="55">
        <v>1000</v>
      </c>
      <c r="K58" s="55"/>
      <c r="L58" s="55">
        <v>1000</v>
      </c>
      <c r="M58" s="55"/>
      <c r="N58" s="55"/>
      <c r="O58" s="57">
        <f t="shared" si="26"/>
        <v>43697.478991596639</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52100.840336134461</v>
      </c>
      <c r="Y58" s="137" t="s">
        <v>97</v>
      </c>
      <c r="Z58" s="146" t="s">
        <v>311</v>
      </c>
      <c r="AA58" s="146" t="s">
        <v>306</v>
      </c>
    </row>
    <row r="59" spans="1:28" ht="201.75" customHeight="1" thickBot="1" x14ac:dyDescent="0.25">
      <c r="A59" s="48">
        <v>32</v>
      </c>
      <c r="B59" s="44" t="s">
        <v>140</v>
      </c>
      <c r="C59" s="70" t="s">
        <v>164</v>
      </c>
      <c r="D59" s="163" t="s">
        <v>389</v>
      </c>
      <c r="E59" s="164" t="s">
        <v>165</v>
      </c>
      <c r="F59" s="55">
        <v>99500</v>
      </c>
      <c r="G59" s="55">
        <v>1200</v>
      </c>
      <c r="H59" s="199">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97</v>
      </c>
      <c r="Z59" s="147" t="s">
        <v>306</v>
      </c>
      <c r="AA59" s="147" t="s">
        <v>306</v>
      </c>
    </row>
    <row r="60" spans="1:28" ht="202.5" customHeight="1" thickBot="1" x14ac:dyDescent="0.25">
      <c r="A60" s="48">
        <v>33</v>
      </c>
      <c r="B60" s="44" t="s">
        <v>140</v>
      </c>
      <c r="C60" s="70" t="s">
        <v>166</v>
      </c>
      <c r="D60" s="162" t="s">
        <v>167</v>
      </c>
      <c r="E60" s="133" t="s">
        <v>168</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97</v>
      </c>
      <c r="Z60" s="147" t="s">
        <v>301</v>
      </c>
      <c r="AA60" s="147" t="s">
        <v>306</v>
      </c>
    </row>
    <row r="61" spans="1:28" ht="42" customHeight="1" thickBot="1" x14ac:dyDescent="0.25">
      <c r="A61" s="100">
        <v>34</v>
      </c>
      <c r="B61" s="44" t="s">
        <v>140</v>
      </c>
      <c r="C61" s="70" t="s">
        <v>169</v>
      </c>
      <c r="D61" s="162" t="s">
        <v>170</v>
      </c>
      <c r="E61" s="133" t="s">
        <v>171</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97</v>
      </c>
      <c r="Z61" s="147" t="s">
        <v>301</v>
      </c>
      <c r="AA61" s="147" t="s">
        <v>306</v>
      </c>
    </row>
    <row r="62" spans="1:28" ht="191.25" customHeight="1" thickBot="1" x14ac:dyDescent="0.25">
      <c r="A62" s="40">
        <v>35</v>
      </c>
      <c r="B62" s="44" t="s">
        <v>140</v>
      </c>
      <c r="C62" s="70" t="s">
        <v>172</v>
      </c>
      <c r="D62" s="159" t="s">
        <v>173</v>
      </c>
      <c r="E62" s="133" t="s">
        <v>174</v>
      </c>
      <c r="F62" s="55">
        <v>30000</v>
      </c>
      <c r="G62" s="55"/>
      <c r="H62" s="55"/>
      <c r="I62" s="55"/>
      <c r="J62" s="55"/>
      <c r="K62" s="55"/>
      <c r="L62" s="55"/>
      <c r="M62" s="55"/>
      <c r="N62" s="55"/>
      <c r="O62" s="57">
        <f t="shared" ref="O62:O77" si="29">F62/1.19</f>
        <v>25210.084033613446</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25210.084033613446</v>
      </c>
      <c r="Y62" s="137" t="s">
        <v>97</v>
      </c>
      <c r="Z62" s="146" t="s">
        <v>306</v>
      </c>
      <c r="AA62" s="146" t="s">
        <v>304</v>
      </c>
    </row>
    <row r="63" spans="1:28" ht="110.25" customHeight="1" thickBot="1" x14ac:dyDescent="0.25">
      <c r="A63" s="48">
        <v>36</v>
      </c>
      <c r="B63" s="44" t="s">
        <v>140</v>
      </c>
      <c r="C63" s="70" t="s">
        <v>175</v>
      </c>
      <c r="D63" s="159" t="s">
        <v>319</v>
      </c>
      <c r="E63" s="133" t="s">
        <v>176</v>
      </c>
      <c r="F63" s="55">
        <v>3000</v>
      </c>
      <c r="G63" s="55"/>
      <c r="H63" s="55">
        <v>20000</v>
      </c>
      <c r="I63" s="55"/>
      <c r="J63" s="55">
        <v>2000</v>
      </c>
      <c r="K63" s="55"/>
      <c r="L63" s="55"/>
      <c r="M63" s="55"/>
      <c r="N63" s="55"/>
      <c r="O63" s="57">
        <f t="shared" si="29"/>
        <v>2521.0084033613448</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21008.403361344543</v>
      </c>
      <c r="Y63" s="137" t="s">
        <v>97</v>
      </c>
      <c r="Z63" s="147" t="s">
        <v>301</v>
      </c>
      <c r="AA63" s="147" t="s">
        <v>306</v>
      </c>
    </row>
    <row r="64" spans="1:28" ht="160.9" customHeight="1" thickBot="1" x14ac:dyDescent="0.25">
      <c r="A64" s="48">
        <v>37</v>
      </c>
      <c r="B64" s="44" t="s">
        <v>140</v>
      </c>
      <c r="C64" s="70" t="s">
        <v>177</v>
      </c>
      <c r="D64" s="159" t="s">
        <v>178</v>
      </c>
      <c r="E64" s="133" t="s">
        <v>179</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97</v>
      </c>
      <c r="Z64" s="147" t="s">
        <v>301</v>
      </c>
      <c r="AA64" s="147" t="s">
        <v>306</v>
      </c>
    </row>
    <row r="65" spans="1:259" ht="31.5" customHeight="1" thickBot="1" x14ac:dyDescent="0.25">
      <c r="A65" s="48">
        <v>38</v>
      </c>
      <c r="B65" s="44" t="s">
        <v>140</v>
      </c>
      <c r="C65" s="70" t="s">
        <v>180</v>
      </c>
      <c r="D65" s="159" t="s">
        <v>181</v>
      </c>
      <c r="E65" s="165" t="s">
        <v>182</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97</v>
      </c>
      <c r="Z65" s="147" t="s">
        <v>301</v>
      </c>
      <c r="AA65" s="147" t="s">
        <v>306</v>
      </c>
    </row>
    <row r="66" spans="1:259" ht="78.75" customHeight="1" thickBot="1" x14ac:dyDescent="0.25">
      <c r="A66" s="100">
        <v>39</v>
      </c>
      <c r="B66" s="44" t="s">
        <v>140</v>
      </c>
      <c r="C66" s="70" t="s">
        <v>183</v>
      </c>
      <c r="D66" s="159" t="s">
        <v>184</v>
      </c>
      <c r="E66" s="133" t="s">
        <v>185</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97</v>
      </c>
      <c r="Z66" s="147" t="s">
        <v>301</v>
      </c>
      <c r="AA66" s="147" t="s">
        <v>306</v>
      </c>
    </row>
    <row r="67" spans="1:259" ht="64.5" customHeight="1" thickBot="1" x14ac:dyDescent="0.25">
      <c r="A67" s="40">
        <v>40</v>
      </c>
      <c r="B67" s="44" t="s">
        <v>140</v>
      </c>
      <c r="C67" s="70" t="s">
        <v>186</v>
      </c>
      <c r="D67" s="159" t="s">
        <v>187</v>
      </c>
      <c r="E67" s="133" t="s">
        <v>188</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97</v>
      </c>
      <c r="Z67" s="146" t="s">
        <v>301</v>
      </c>
      <c r="AA67" s="147" t="s">
        <v>306</v>
      </c>
    </row>
    <row r="68" spans="1:259" ht="47.25" customHeight="1" thickBot="1" x14ac:dyDescent="0.25">
      <c r="A68" s="48">
        <v>41</v>
      </c>
      <c r="B68" s="44" t="s">
        <v>140</v>
      </c>
      <c r="C68" s="70" t="s">
        <v>189</v>
      </c>
      <c r="D68" s="75" t="s">
        <v>190</v>
      </c>
      <c r="E68" s="133" t="s">
        <v>191</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97</v>
      </c>
      <c r="Z68" s="146" t="s">
        <v>304</v>
      </c>
      <c r="AA68" s="138" t="s">
        <v>305</v>
      </c>
    </row>
    <row r="69" spans="1:259" ht="113.25" customHeight="1" thickBot="1" x14ac:dyDescent="0.25">
      <c r="A69" s="48">
        <v>42</v>
      </c>
      <c r="B69" s="44" t="s">
        <v>140</v>
      </c>
      <c r="C69" s="70" t="s">
        <v>192</v>
      </c>
      <c r="D69" s="159" t="s">
        <v>193</v>
      </c>
      <c r="E69" s="133" t="s">
        <v>194</v>
      </c>
      <c r="F69" s="55">
        <v>1000</v>
      </c>
      <c r="G69" s="55">
        <v>5000</v>
      </c>
      <c r="H69" s="55">
        <v>5000</v>
      </c>
      <c r="I69" s="55"/>
      <c r="J69" s="55">
        <v>1000</v>
      </c>
      <c r="K69" s="55"/>
      <c r="L69" s="55"/>
      <c r="M69" s="55"/>
      <c r="N69" s="55"/>
      <c r="O69" s="57">
        <f t="shared" si="29"/>
        <v>840.3361344537816</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10084.033613445379</v>
      </c>
      <c r="Y69" s="137" t="s">
        <v>97</v>
      </c>
      <c r="Z69" s="141" t="s">
        <v>301</v>
      </c>
      <c r="AA69" s="138" t="s">
        <v>309</v>
      </c>
    </row>
    <row r="70" spans="1:259" ht="46.5" customHeight="1" thickBot="1" x14ac:dyDescent="0.25">
      <c r="A70" s="48">
        <v>43</v>
      </c>
      <c r="B70" s="44" t="s">
        <v>140</v>
      </c>
      <c r="C70" s="70" t="s">
        <v>195</v>
      </c>
      <c r="D70" s="159" t="s">
        <v>196</v>
      </c>
      <c r="E70" s="133" t="s">
        <v>197</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97</v>
      </c>
      <c r="Z70" s="146" t="s">
        <v>305</v>
      </c>
      <c r="AA70" s="147" t="s">
        <v>312</v>
      </c>
    </row>
    <row r="71" spans="1:259" ht="81" customHeight="1" thickBot="1" x14ac:dyDescent="0.25">
      <c r="A71" s="100">
        <v>44</v>
      </c>
      <c r="B71" s="44" t="s">
        <v>140</v>
      </c>
      <c r="C71" s="70" t="s">
        <v>198</v>
      </c>
      <c r="D71" s="159" t="s">
        <v>199</v>
      </c>
      <c r="E71" s="133" t="s">
        <v>191</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97</v>
      </c>
      <c r="Z71" s="141" t="s">
        <v>304</v>
      </c>
      <c r="AA71" s="138" t="s">
        <v>305</v>
      </c>
    </row>
    <row r="72" spans="1:259" ht="38.25" customHeight="1" thickBot="1" x14ac:dyDescent="0.3">
      <c r="A72" s="40">
        <v>45</v>
      </c>
      <c r="B72" s="44" t="s">
        <v>140</v>
      </c>
      <c r="C72" s="70" t="s">
        <v>200</v>
      </c>
      <c r="D72" s="159" t="s">
        <v>320</v>
      </c>
      <c r="E72" s="208" t="s">
        <v>322</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97</v>
      </c>
      <c r="Z72" s="147" t="s">
        <v>301</v>
      </c>
      <c r="AA72" s="147" t="s">
        <v>306</v>
      </c>
    </row>
    <row r="73" spans="1:259" ht="47.25" customHeight="1" thickBot="1" x14ac:dyDescent="0.25">
      <c r="A73" s="48">
        <v>46</v>
      </c>
      <c r="B73" s="44" t="s">
        <v>140</v>
      </c>
      <c r="C73" s="70" t="s">
        <v>203</v>
      </c>
      <c r="D73" s="159" t="s">
        <v>321</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97</v>
      </c>
      <c r="Z73" s="147" t="s">
        <v>301</v>
      </c>
      <c r="AA73" s="147" t="s">
        <v>306</v>
      </c>
    </row>
    <row r="74" spans="1:259" ht="32.25" thickBot="1" x14ac:dyDescent="0.25">
      <c r="A74" s="48">
        <v>47</v>
      </c>
      <c r="B74" s="44" t="s">
        <v>140</v>
      </c>
      <c r="C74" s="70" t="s">
        <v>206</v>
      </c>
      <c r="D74" s="159" t="s">
        <v>201</v>
      </c>
      <c r="E74" s="133" t="s">
        <v>202</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97</v>
      </c>
      <c r="Z74" s="141" t="s">
        <v>301</v>
      </c>
      <c r="AA74" s="138" t="s">
        <v>306</v>
      </c>
    </row>
    <row r="75" spans="1:259" ht="35.25" customHeight="1" thickBot="1" x14ac:dyDescent="0.25">
      <c r="A75" s="48">
        <v>48</v>
      </c>
      <c r="B75" s="44" t="s">
        <v>140</v>
      </c>
      <c r="C75" s="70" t="s">
        <v>209</v>
      </c>
      <c r="D75" s="159" t="s">
        <v>204</v>
      </c>
      <c r="E75" s="133" t="s">
        <v>205</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97</v>
      </c>
      <c r="Z75" s="138" t="s">
        <v>308</v>
      </c>
      <c r="AA75" s="138" t="s">
        <v>308</v>
      </c>
    </row>
    <row r="76" spans="1:259" s="204" customFormat="1" ht="35.25" customHeight="1" thickBot="1" x14ac:dyDescent="0.25">
      <c r="A76" s="100">
        <v>49</v>
      </c>
      <c r="B76" s="77" t="s">
        <v>140</v>
      </c>
      <c r="C76" s="178" t="s">
        <v>357</v>
      </c>
      <c r="D76" s="201" t="s">
        <v>207</v>
      </c>
      <c r="E76" s="202" t="s">
        <v>208</v>
      </c>
      <c r="F76" s="55">
        <v>15000</v>
      </c>
      <c r="G76" s="55"/>
      <c r="H76" s="55"/>
      <c r="I76" s="55"/>
      <c r="J76" s="55"/>
      <c r="K76" s="55"/>
      <c r="L76" s="55"/>
      <c r="M76" s="55"/>
      <c r="N76" s="55"/>
      <c r="O76" s="57">
        <f t="shared" si="29"/>
        <v>12605.042016806723</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12605.042016806723</v>
      </c>
      <c r="Y76" s="137" t="s">
        <v>97</v>
      </c>
      <c r="Z76" s="141" t="s">
        <v>301</v>
      </c>
      <c r="AA76" s="141" t="s">
        <v>306</v>
      </c>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c r="CW76" s="203"/>
      <c r="CX76" s="203"/>
      <c r="CY76" s="203"/>
      <c r="CZ76" s="203"/>
      <c r="DA76" s="203"/>
      <c r="DB76" s="203"/>
      <c r="DC76" s="203"/>
      <c r="DD76" s="203"/>
      <c r="DE76" s="203"/>
      <c r="DF76" s="203"/>
      <c r="DG76" s="203"/>
      <c r="DH76" s="203"/>
      <c r="DI76" s="203"/>
      <c r="DJ76" s="203"/>
      <c r="DK76" s="203"/>
      <c r="DL76" s="203"/>
      <c r="DM76" s="203"/>
      <c r="DN76" s="203"/>
      <c r="DO76" s="203"/>
      <c r="DP76" s="203"/>
      <c r="DQ76" s="203"/>
      <c r="DR76" s="203"/>
      <c r="DS76" s="203"/>
      <c r="DT76" s="203"/>
      <c r="DU76" s="203"/>
      <c r="DV76" s="203"/>
      <c r="DW76" s="203"/>
      <c r="DX76" s="203"/>
      <c r="DY76" s="203"/>
      <c r="DZ76" s="203"/>
      <c r="EA76" s="203"/>
      <c r="EB76" s="203"/>
      <c r="EC76" s="203"/>
      <c r="ED76" s="203"/>
      <c r="EE76" s="203"/>
      <c r="EF76" s="203"/>
      <c r="EG76" s="203"/>
      <c r="EH76" s="203"/>
      <c r="EI76" s="203"/>
      <c r="EJ76" s="203"/>
      <c r="EK76" s="203"/>
      <c r="EL76" s="203"/>
      <c r="EM76" s="203"/>
      <c r="EN76" s="203"/>
      <c r="EO76" s="203"/>
      <c r="EP76" s="203"/>
      <c r="EQ76" s="203"/>
      <c r="ER76" s="203"/>
      <c r="ES76" s="203"/>
      <c r="ET76" s="203"/>
      <c r="EU76" s="203"/>
      <c r="EV76" s="203"/>
      <c r="EW76" s="203"/>
      <c r="EX76" s="203"/>
      <c r="EY76" s="203"/>
      <c r="EZ76" s="203"/>
      <c r="FA76" s="203"/>
      <c r="FB76" s="203"/>
      <c r="FC76" s="203"/>
      <c r="FD76" s="203"/>
      <c r="FE76" s="203"/>
      <c r="FF76" s="203"/>
      <c r="FG76" s="203"/>
      <c r="FH76" s="203"/>
      <c r="FI76" s="203"/>
      <c r="FJ76" s="203"/>
      <c r="FK76" s="203"/>
      <c r="FL76" s="203"/>
      <c r="FM76" s="203"/>
      <c r="FN76" s="203"/>
      <c r="FO76" s="203"/>
      <c r="FP76" s="203"/>
      <c r="FQ76" s="203"/>
      <c r="FR76" s="203"/>
      <c r="FS76" s="203"/>
      <c r="FT76" s="203"/>
      <c r="FU76" s="203"/>
      <c r="FV76" s="203"/>
      <c r="FW76" s="203"/>
      <c r="FX76" s="203"/>
      <c r="FY76" s="203"/>
      <c r="FZ76" s="203"/>
      <c r="GA76" s="203"/>
      <c r="GB76" s="203"/>
      <c r="GC76" s="203"/>
      <c r="GD76" s="203"/>
      <c r="GE76" s="203"/>
      <c r="GF76" s="203"/>
      <c r="GG76" s="203"/>
      <c r="GH76" s="203"/>
      <c r="GI76" s="203"/>
      <c r="GJ76" s="203"/>
      <c r="GK76" s="203"/>
      <c r="GL76" s="203"/>
      <c r="GM76" s="203"/>
      <c r="GN76" s="203"/>
      <c r="GO76" s="203"/>
      <c r="GP76" s="203"/>
      <c r="GQ76" s="203"/>
      <c r="GR76" s="203"/>
      <c r="GS76" s="203"/>
      <c r="GT76" s="203"/>
      <c r="GU76" s="203"/>
      <c r="GV76" s="203"/>
      <c r="GW76" s="203"/>
      <c r="GX76" s="203"/>
      <c r="GY76" s="203"/>
      <c r="GZ76" s="203"/>
      <c r="HA76" s="203"/>
      <c r="HB76" s="203"/>
      <c r="HC76" s="203"/>
      <c r="HD76" s="203"/>
      <c r="HE76" s="203"/>
      <c r="HF76" s="203"/>
      <c r="HG76" s="203"/>
      <c r="HH76" s="203"/>
      <c r="HI76" s="203"/>
      <c r="HJ76" s="203"/>
      <c r="HK76" s="203"/>
      <c r="HL76" s="203"/>
      <c r="HM76" s="203"/>
      <c r="HN76" s="203"/>
      <c r="HO76" s="203"/>
      <c r="HP76" s="203"/>
      <c r="HQ76" s="203"/>
      <c r="HR76" s="203"/>
      <c r="HS76" s="203"/>
      <c r="HT76" s="203"/>
      <c r="HU76" s="203"/>
      <c r="HV76" s="203"/>
      <c r="HW76" s="203"/>
      <c r="HX76" s="203"/>
      <c r="HY76" s="203"/>
      <c r="HZ76" s="203"/>
      <c r="IA76" s="203"/>
      <c r="IB76" s="203"/>
      <c r="IC76" s="203"/>
      <c r="ID76" s="203"/>
      <c r="IE76" s="203"/>
      <c r="IF76" s="203"/>
      <c r="IG76" s="203"/>
      <c r="IH76" s="203"/>
      <c r="II76" s="203"/>
      <c r="IJ76" s="203"/>
      <c r="IK76" s="203"/>
      <c r="IL76" s="203"/>
      <c r="IM76" s="203"/>
      <c r="IN76" s="203"/>
      <c r="IO76" s="203"/>
      <c r="IP76" s="203"/>
      <c r="IQ76" s="203"/>
      <c r="IR76" s="203"/>
      <c r="IS76" s="203"/>
      <c r="IT76" s="203"/>
      <c r="IU76" s="203"/>
      <c r="IV76" s="203"/>
      <c r="IW76" s="203"/>
      <c r="IX76" s="203"/>
      <c r="IY76" s="203"/>
    </row>
    <row r="77" spans="1:259" ht="30.75" customHeight="1" thickBot="1" x14ac:dyDescent="0.25">
      <c r="A77" s="40">
        <v>50</v>
      </c>
      <c r="B77" s="44" t="s">
        <v>140</v>
      </c>
      <c r="C77" s="70" t="s">
        <v>358</v>
      </c>
      <c r="D77" s="159" t="s">
        <v>210</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97</v>
      </c>
      <c r="Z77" s="141" t="s">
        <v>301</v>
      </c>
      <c r="AA77" s="138" t="s">
        <v>351</v>
      </c>
      <c r="AB77" s="161"/>
    </row>
    <row r="78" spans="1:259" ht="25.5" customHeight="1" thickBot="1" x14ac:dyDescent="0.25">
      <c r="A78" s="48">
        <v>51</v>
      </c>
      <c r="B78" s="44"/>
      <c r="C78" s="48"/>
      <c r="D78" s="75" t="s">
        <v>211</v>
      </c>
      <c r="E78" s="133"/>
      <c r="F78" s="157">
        <f>SUM(F54:F77)</f>
        <v>559000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476453.78151260503</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673932.77310924372</v>
      </c>
      <c r="Y78" s="142"/>
      <c r="Z78" s="140"/>
      <c r="AA78" s="136"/>
    </row>
    <row r="79" spans="1:259" ht="25.5" customHeight="1" thickBot="1" x14ac:dyDescent="0.25">
      <c r="A79" s="48">
        <v>52</v>
      </c>
      <c r="B79" s="44"/>
      <c r="C79" s="48"/>
      <c r="D79" s="100" t="s">
        <v>212</v>
      </c>
      <c r="E79" s="133"/>
      <c r="F79" s="157"/>
      <c r="G79" s="157"/>
      <c r="H79" s="157"/>
      <c r="I79" s="157"/>
      <c r="J79" s="157"/>
      <c r="K79" s="157"/>
      <c r="L79" s="157"/>
      <c r="M79" s="157"/>
      <c r="N79" s="157"/>
      <c r="O79" s="57">
        <f>O53+O78</f>
        <v>542840.33613445377</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812588.23529411771</v>
      </c>
      <c r="Y79" s="142"/>
      <c r="Z79" s="140"/>
      <c r="AA79" s="136"/>
    </row>
    <row r="80" spans="1:259" ht="162.75" customHeight="1" thickBot="1" x14ac:dyDescent="0.25">
      <c r="A80" s="48">
        <v>53</v>
      </c>
      <c r="B80" s="62" t="s">
        <v>213</v>
      </c>
      <c r="C80" s="48">
        <v>44</v>
      </c>
      <c r="D80" s="151" t="s">
        <v>214</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97</v>
      </c>
      <c r="Z80" s="141" t="s">
        <v>306</v>
      </c>
      <c r="AA80" s="138" t="s">
        <v>351</v>
      </c>
    </row>
    <row r="81" spans="1:27" ht="29.25" customHeight="1" thickBot="1" x14ac:dyDescent="0.25">
      <c r="A81" s="100">
        <v>54</v>
      </c>
      <c r="B81" s="44"/>
      <c r="C81" s="48"/>
      <c r="D81" s="44" t="s">
        <v>215</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40">
        <v>55</v>
      </c>
      <c r="B82" s="48" t="s">
        <v>216</v>
      </c>
      <c r="C82" s="48">
        <v>45</v>
      </c>
      <c r="D82" s="167" t="s">
        <v>217</v>
      </c>
      <c r="E82" s="133" t="s">
        <v>218</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97</v>
      </c>
      <c r="Z82" s="141" t="s">
        <v>301</v>
      </c>
      <c r="AA82" s="138" t="s">
        <v>306</v>
      </c>
    </row>
    <row r="83" spans="1:27" s="166" customFormat="1" ht="26.45" customHeight="1" thickBot="1" x14ac:dyDescent="0.25">
      <c r="A83" s="48">
        <v>56</v>
      </c>
      <c r="B83" s="48"/>
      <c r="C83" s="48"/>
      <c r="D83" s="167" t="s">
        <v>219</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220</v>
      </c>
      <c r="C84" s="48">
        <v>45.1</v>
      </c>
      <c r="D84" s="75" t="s">
        <v>315</v>
      </c>
      <c r="E84" s="77" t="s">
        <v>221</v>
      </c>
      <c r="F84" s="68">
        <v>0</v>
      </c>
      <c r="G84" s="68"/>
      <c r="H84" s="55"/>
      <c r="I84" s="168"/>
      <c r="J84" s="169"/>
      <c r="K84" s="169"/>
      <c r="L84" s="168"/>
      <c r="M84" s="168"/>
      <c r="N84" s="168">
        <v>205000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172268.90756302522</v>
      </c>
      <c r="X84" s="57">
        <f t="shared" si="15"/>
        <v>172268.90756302522</v>
      </c>
      <c r="Y84" s="137" t="s">
        <v>97</v>
      </c>
      <c r="Z84" s="141" t="s">
        <v>301</v>
      </c>
      <c r="AA84" s="138" t="s">
        <v>306</v>
      </c>
    </row>
    <row r="85" spans="1:27" s="166" customFormat="1" ht="36" customHeight="1" thickBot="1" x14ac:dyDescent="0.25">
      <c r="A85" s="48">
        <v>58</v>
      </c>
      <c r="B85" s="48" t="s">
        <v>220</v>
      </c>
      <c r="C85" s="48">
        <v>45.2</v>
      </c>
      <c r="D85" s="75" t="s">
        <v>292</v>
      </c>
      <c r="E85" s="213" t="s">
        <v>222</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97</v>
      </c>
      <c r="Z85" s="141" t="s">
        <v>301</v>
      </c>
      <c r="AA85" s="138" t="s">
        <v>306</v>
      </c>
    </row>
    <row r="86" spans="1:27" s="166" customFormat="1" ht="47.25" customHeight="1" thickBot="1" x14ac:dyDescent="0.25">
      <c r="A86" s="100">
        <v>59</v>
      </c>
      <c r="B86" s="48" t="s">
        <v>220</v>
      </c>
      <c r="C86" s="48">
        <v>45.3</v>
      </c>
      <c r="D86" s="75" t="s">
        <v>316</v>
      </c>
      <c r="E86" s="77" t="s">
        <v>223</v>
      </c>
      <c r="F86" s="68">
        <v>0</v>
      </c>
      <c r="G86" s="68">
        <v>3000</v>
      </c>
      <c r="H86" s="68">
        <v>32700</v>
      </c>
      <c r="I86" s="68">
        <v>1000</v>
      </c>
      <c r="J86" s="68">
        <v>1000</v>
      </c>
      <c r="K86" s="55"/>
      <c r="L86" s="168">
        <v>300</v>
      </c>
      <c r="M86" s="168"/>
      <c r="N86" s="168"/>
      <c r="O86" s="57">
        <f t="shared" si="48"/>
        <v>0</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31932.773109243699</v>
      </c>
      <c r="Y86" s="137" t="s">
        <v>97</v>
      </c>
      <c r="Z86" s="141" t="s">
        <v>301</v>
      </c>
      <c r="AA86" s="138" t="s">
        <v>306</v>
      </c>
    </row>
    <row r="87" spans="1:27" s="166" customFormat="1" ht="26.45" customHeight="1" thickBot="1" x14ac:dyDescent="0.25">
      <c r="A87" s="40">
        <v>60</v>
      </c>
      <c r="B87" s="48"/>
      <c r="C87" s="48"/>
      <c r="D87" s="167" t="s">
        <v>365</v>
      </c>
      <c r="E87" s="133"/>
      <c r="F87" s="55">
        <f>SUM(F84:F86)</f>
        <v>0</v>
      </c>
      <c r="G87" s="55">
        <f>SUM(G84:G86)</f>
        <v>9000</v>
      </c>
      <c r="H87" s="55">
        <f>SUM(H84:H86)</f>
        <v>41000</v>
      </c>
      <c r="I87" s="168">
        <f>SUM(I84:I86)</f>
        <v>2000</v>
      </c>
      <c r="J87" s="169">
        <f>SUM(J84:J86)</f>
        <v>1000</v>
      </c>
      <c r="K87" s="169"/>
      <c r="L87" s="168">
        <f>SUM(L84:L86)</f>
        <v>4000</v>
      </c>
      <c r="M87" s="168"/>
      <c r="N87" s="168"/>
      <c r="O87" s="57">
        <f t="shared" ref="O87:V87" si="49">SUM(O84:O86)</f>
        <v>0</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172268.90756302522</v>
      </c>
      <c r="X87" s="57">
        <f t="shared" si="15"/>
        <v>220168.06722689077</v>
      </c>
      <c r="Y87" s="137"/>
      <c r="Z87" s="141"/>
      <c r="AA87" s="138"/>
    </row>
    <row r="88" spans="1:27" ht="45.75" customHeight="1" thickBot="1" x14ac:dyDescent="0.25">
      <c r="A88" s="48">
        <v>61</v>
      </c>
      <c r="B88" s="48" t="s">
        <v>224</v>
      </c>
      <c r="C88" s="48">
        <v>46</v>
      </c>
      <c r="D88" s="75" t="s">
        <v>225</v>
      </c>
      <c r="E88" s="133" t="s">
        <v>226</v>
      </c>
      <c r="F88" s="55">
        <v>0</v>
      </c>
      <c r="G88" s="55"/>
      <c r="H88" s="77"/>
      <c r="I88" s="55"/>
      <c r="J88" s="55"/>
      <c r="K88" s="55"/>
      <c r="L88" s="55"/>
      <c r="M88" s="55"/>
      <c r="N88" s="55">
        <v>85000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71428.571428571435</v>
      </c>
      <c r="X88" s="57">
        <f t="shared" si="15"/>
        <v>71428.571428571435</v>
      </c>
      <c r="Y88" s="137" t="s">
        <v>97</v>
      </c>
      <c r="Z88" s="141" t="s">
        <v>304</v>
      </c>
      <c r="AA88" s="138" t="s">
        <v>305</v>
      </c>
    </row>
    <row r="89" spans="1:27" ht="92.25" customHeight="1" thickBot="1" x14ac:dyDescent="0.25">
      <c r="A89" s="48">
        <v>62</v>
      </c>
      <c r="B89" s="48" t="s">
        <v>224</v>
      </c>
      <c r="C89" s="48">
        <v>47</v>
      </c>
      <c r="D89" s="75" t="s">
        <v>388</v>
      </c>
      <c r="E89" s="133" t="s">
        <v>226</v>
      </c>
      <c r="F89" s="55">
        <v>0</v>
      </c>
      <c r="G89" s="55">
        <v>10000</v>
      </c>
      <c r="H89" s="77">
        <v>14000</v>
      </c>
      <c r="I89" s="55">
        <v>1000</v>
      </c>
      <c r="J89" s="55">
        <v>1000</v>
      </c>
      <c r="K89" s="55"/>
      <c r="L89" s="55">
        <v>1000</v>
      </c>
      <c r="M89" s="55"/>
      <c r="N89" s="55"/>
      <c r="O89" s="57">
        <f t="shared" si="51"/>
        <v>0</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22689.0756302521</v>
      </c>
      <c r="Y89" s="137" t="s">
        <v>97</v>
      </c>
      <c r="Z89" s="141" t="s">
        <v>304</v>
      </c>
      <c r="AA89" s="138" t="s">
        <v>305</v>
      </c>
    </row>
    <row r="90" spans="1:27" ht="25.15" customHeight="1" thickBot="1" x14ac:dyDescent="0.25">
      <c r="A90" s="48">
        <v>63</v>
      </c>
      <c r="B90" s="48"/>
      <c r="C90" s="48"/>
      <c r="D90" s="100" t="s">
        <v>227</v>
      </c>
      <c r="E90" s="133"/>
      <c r="F90" s="157">
        <f>SUM(F88:F89)</f>
        <v>0</v>
      </c>
      <c r="G90" s="157">
        <f>SUM(G88:G89)</f>
        <v>10000</v>
      </c>
      <c r="H90" s="157">
        <f>SUM(H88:H89)</f>
        <v>14000</v>
      </c>
      <c r="I90" s="157">
        <f>SUM(I88:I89)</f>
        <v>1000</v>
      </c>
      <c r="J90" s="157">
        <f>SUM(J88:J89)</f>
        <v>1000</v>
      </c>
      <c r="K90" s="157"/>
      <c r="L90" s="55">
        <f>SUM(L88:L89)</f>
        <v>1000</v>
      </c>
      <c r="M90" s="157"/>
      <c r="N90" s="157"/>
      <c r="O90" s="57">
        <f t="shared" ref="O90:V90" si="52">SUM(O88:O89)</f>
        <v>0</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71428.571428571435</v>
      </c>
      <c r="X90" s="57">
        <f t="shared" si="15"/>
        <v>94117.647058823539</v>
      </c>
      <c r="Y90" s="142"/>
      <c r="Z90" s="143"/>
      <c r="AA90" s="145"/>
    </row>
    <row r="91" spans="1:27" ht="33.6" customHeight="1" thickBot="1" x14ac:dyDescent="0.25">
      <c r="A91" s="100">
        <v>64</v>
      </c>
      <c r="B91" s="48" t="s">
        <v>228</v>
      </c>
      <c r="C91" s="48">
        <v>48</v>
      </c>
      <c r="D91" s="170" t="s">
        <v>229</v>
      </c>
      <c r="E91" s="171" t="s">
        <v>230</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97</v>
      </c>
      <c r="Z91" s="141" t="s">
        <v>304</v>
      </c>
      <c r="AA91" s="138" t="s">
        <v>305</v>
      </c>
    </row>
    <row r="92" spans="1:27" ht="25.15" customHeight="1" thickBot="1" x14ac:dyDescent="0.25">
      <c r="A92" s="40">
        <v>65</v>
      </c>
      <c r="B92" s="48"/>
      <c r="C92" s="48"/>
      <c r="D92" s="100" t="s">
        <v>231</v>
      </c>
      <c r="E92" s="172"/>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232</v>
      </c>
      <c r="C93" s="48">
        <v>49</v>
      </c>
      <c r="D93" s="75" t="s">
        <v>233</v>
      </c>
      <c r="E93" s="173" t="s">
        <v>234</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97</v>
      </c>
      <c r="Z93" s="141" t="s">
        <v>301</v>
      </c>
      <c r="AA93" s="138" t="s">
        <v>306</v>
      </c>
    </row>
    <row r="94" spans="1:27" ht="33" customHeight="1" thickBot="1" x14ac:dyDescent="0.25">
      <c r="A94" s="48">
        <v>67</v>
      </c>
      <c r="B94" s="48"/>
      <c r="C94" s="48"/>
      <c r="D94" s="75" t="s">
        <v>235</v>
      </c>
      <c r="E94" s="174"/>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236</v>
      </c>
      <c r="C95" s="48">
        <v>50</v>
      </c>
      <c r="D95" s="175" t="s">
        <v>323</v>
      </c>
      <c r="E95" s="176" t="s">
        <v>324</v>
      </c>
      <c r="F95" s="55">
        <v>0</v>
      </c>
      <c r="G95" s="55">
        <v>13000</v>
      </c>
      <c r="H95" s="55">
        <v>70000</v>
      </c>
      <c r="I95" s="55">
        <v>5000</v>
      </c>
      <c r="J95" s="55">
        <v>10000</v>
      </c>
      <c r="K95" s="55"/>
      <c r="L95" s="55"/>
      <c r="M95" s="55"/>
      <c r="N95" s="55"/>
      <c r="O95" s="57">
        <f t="shared" ref="O95:W96" si="60">F95/1.19</f>
        <v>0</v>
      </c>
      <c r="P95" s="57">
        <f t="shared" si="60"/>
        <v>10924.36974789916</v>
      </c>
      <c r="Q95" s="57">
        <f t="shared" si="60"/>
        <v>58823.529411764706</v>
      </c>
      <c r="R95" s="57">
        <f t="shared" si="60"/>
        <v>4201.680672268908</v>
      </c>
      <c r="S95" s="57">
        <f t="shared" si="60"/>
        <v>8403.361344537816</v>
      </c>
      <c r="T95" s="57">
        <f t="shared" si="60"/>
        <v>0</v>
      </c>
      <c r="U95" s="57">
        <f t="shared" si="60"/>
        <v>0</v>
      </c>
      <c r="V95" s="57">
        <f t="shared" si="60"/>
        <v>0</v>
      </c>
      <c r="W95" s="57">
        <f t="shared" si="60"/>
        <v>0</v>
      </c>
      <c r="X95" s="57">
        <f t="shared" si="15"/>
        <v>82352.941176470587</v>
      </c>
      <c r="Y95" s="137" t="s">
        <v>97</v>
      </c>
      <c r="Z95" s="141" t="s">
        <v>306</v>
      </c>
      <c r="AA95" s="138" t="s">
        <v>305</v>
      </c>
    </row>
    <row r="96" spans="1:27" ht="33.75" customHeight="1" thickBot="1" x14ac:dyDescent="0.25">
      <c r="A96" s="100">
        <v>69</v>
      </c>
      <c r="B96" s="44" t="s">
        <v>236</v>
      </c>
      <c r="C96" s="48">
        <v>51</v>
      </c>
      <c r="D96" s="175" t="s">
        <v>237</v>
      </c>
      <c r="E96" s="174" t="s">
        <v>238</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97</v>
      </c>
      <c r="Z96" s="141" t="s">
        <v>305</v>
      </c>
      <c r="AA96" s="138" t="s">
        <v>312</v>
      </c>
    </row>
    <row r="97" spans="1:27" ht="32.25" customHeight="1" thickBot="1" x14ac:dyDescent="0.25">
      <c r="A97" s="40">
        <v>70</v>
      </c>
      <c r="B97" s="44"/>
      <c r="C97" s="48"/>
      <c r="D97" s="75" t="s">
        <v>239</v>
      </c>
      <c r="E97" s="133"/>
      <c r="F97" s="157">
        <f>SUM(F95:F96)</f>
        <v>0</v>
      </c>
      <c r="G97" s="157">
        <f>SUM(G95:G96)</f>
        <v>13000</v>
      </c>
      <c r="H97" s="157">
        <f>SUM(H95:H96)</f>
        <v>70000</v>
      </c>
      <c r="I97" s="157">
        <f>SUM(I95:I96)</f>
        <v>5000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4201.680672268908</v>
      </c>
      <c r="S97" s="57">
        <f t="shared" si="61"/>
        <v>8403.361344537816</v>
      </c>
      <c r="T97" s="57">
        <f t="shared" si="61"/>
        <v>0</v>
      </c>
      <c r="U97" s="57">
        <f t="shared" si="61"/>
        <v>0</v>
      </c>
      <c r="V97" s="57">
        <f t="shared" si="61"/>
        <v>0</v>
      </c>
      <c r="W97" s="57">
        <f t="shared" si="61"/>
        <v>142857.14285714287</v>
      </c>
      <c r="X97" s="57">
        <f t="shared" si="15"/>
        <v>225210.08403361344</v>
      </c>
      <c r="Y97" s="137"/>
      <c r="Z97" s="141"/>
      <c r="AA97" s="138"/>
    </row>
    <row r="98" spans="1:27" ht="22.5" customHeight="1" thickBot="1" x14ac:dyDescent="0.25">
      <c r="A98" s="48">
        <v>71</v>
      </c>
      <c r="B98" s="80"/>
      <c r="C98" s="48"/>
      <c r="D98" s="75" t="s">
        <v>240</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241</v>
      </c>
      <c r="C99" s="48">
        <v>52</v>
      </c>
      <c r="D99" s="75" t="s">
        <v>242</v>
      </c>
      <c r="E99" s="133" t="s">
        <v>243</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97</v>
      </c>
      <c r="Z99" s="177" t="s">
        <v>308</v>
      </c>
      <c r="AA99" s="138" t="s">
        <v>354</v>
      </c>
    </row>
    <row r="100" spans="1:27" ht="31.5" customHeight="1" thickBot="1" x14ac:dyDescent="0.25">
      <c r="A100" s="48">
        <v>73</v>
      </c>
      <c r="B100" s="80"/>
      <c r="C100" s="48"/>
      <c r="D100" s="75" t="s">
        <v>244</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245</v>
      </c>
      <c r="E101" s="133" t="s">
        <v>246</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97</v>
      </c>
      <c r="Z101" s="141" t="s">
        <v>304</v>
      </c>
      <c r="AA101" s="138" t="s">
        <v>304</v>
      </c>
    </row>
    <row r="102" spans="1:27" ht="33" customHeight="1" thickBot="1" x14ac:dyDescent="0.25">
      <c r="A102" s="40">
        <v>75</v>
      </c>
      <c r="B102" s="178" t="s">
        <v>247</v>
      </c>
      <c r="C102" s="55">
        <v>54</v>
      </c>
      <c r="D102" s="175" t="s">
        <v>248</v>
      </c>
      <c r="E102" s="149" t="s">
        <v>249</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1" si="67">SUM(O102:W102)</f>
        <v>33613.445378151264</v>
      </c>
      <c r="Y102" s="137" t="s">
        <v>97</v>
      </c>
      <c r="Z102" s="146" t="s">
        <v>308</v>
      </c>
      <c r="AA102" s="138" t="s">
        <v>354</v>
      </c>
    </row>
    <row r="103" spans="1:27" ht="31.5" customHeight="1" thickBot="1" x14ac:dyDescent="0.25">
      <c r="A103" s="48">
        <v>76</v>
      </c>
      <c r="B103" s="77" t="s">
        <v>250</v>
      </c>
      <c r="C103" s="55">
        <v>55</v>
      </c>
      <c r="D103" s="175" t="s">
        <v>251</v>
      </c>
      <c r="E103" s="149" t="s">
        <v>252</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97</v>
      </c>
      <c r="Z103" s="146" t="s">
        <v>301</v>
      </c>
      <c r="AA103" s="146" t="s">
        <v>313</v>
      </c>
    </row>
    <row r="104" spans="1:27" ht="33.75" customHeight="1" thickBot="1" x14ac:dyDescent="0.25">
      <c r="A104" s="48">
        <v>77</v>
      </c>
      <c r="B104" s="44"/>
      <c r="C104" s="48"/>
      <c r="D104" s="75" t="s">
        <v>253</v>
      </c>
      <c r="E104" s="133"/>
      <c r="F104" s="179"/>
      <c r="G104" s="153"/>
      <c r="H104" s="153"/>
      <c r="I104" s="153"/>
      <c r="J104" s="153"/>
      <c r="K104" s="153"/>
      <c r="L104" s="153"/>
      <c r="M104" s="153"/>
      <c r="N104" s="153"/>
      <c r="O104" s="57"/>
      <c r="P104" s="57"/>
      <c r="Q104" s="57"/>
      <c r="R104" s="57"/>
      <c r="S104" s="57"/>
      <c r="T104" s="57"/>
      <c r="U104" s="57"/>
      <c r="V104" s="57"/>
      <c r="W104" s="57"/>
      <c r="X104" s="57">
        <f t="shared" si="67"/>
        <v>0</v>
      </c>
      <c r="Y104" s="142"/>
      <c r="Z104" s="180"/>
      <c r="AA104" s="181"/>
    </row>
    <row r="105" spans="1:27" ht="37.5" customHeight="1" thickBot="1" x14ac:dyDescent="0.25">
      <c r="A105" s="48">
        <v>78</v>
      </c>
      <c r="B105" s="77" t="s">
        <v>57</v>
      </c>
      <c r="C105" s="55">
        <v>56</v>
      </c>
      <c r="D105" s="175" t="s">
        <v>254</v>
      </c>
      <c r="E105" s="149" t="s">
        <v>249</v>
      </c>
      <c r="F105" s="55">
        <v>23000</v>
      </c>
      <c r="G105" s="55"/>
      <c r="H105" s="55"/>
      <c r="I105" s="55">
        <v>11000</v>
      </c>
      <c r="J105" s="55">
        <v>14000</v>
      </c>
      <c r="K105" s="55"/>
      <c r="L105" s="55"/>
      <c r="M105" s="55"/>
      <c r="N105" s="55"/>
      <c r="O105" s="57">
        <f t="shared" ref="O105:O115" si="68">F105/1.19</f>
        <v>19327.731092436974</v>
      </c>
      <c r="P105" s="57">
        <f t="shared" ref="P105:P115" si="69">G105/1.19</f>
        <v>0</v>
      </c>
      <c r="Q105" s="57">
        <f t="shared" ref="Q105:Q115" si="70">H105/1.19</f>
        <v>0</v>
      </c>
      <c r="R105" s="57">
        <f t="shared" ref="R105:R115" si="71">I105/1.19</f>
        <v>9243.6974789915967</v>
      </c>
      <c r="S105" s="57">
        <f t="shared" ref="S105:S115" si="72">J105/1.19</f>
        <v>11764.705882352942</v>
      </c>
      <c r="T105" s="57">
        <f t="shared" ref="T105:T115" si="73">K105/1.19</f>
        <v>0</v>
      </c>
      <c r="U105" s="57">
        <f t="shared" ref="U105:U115" si="74">L105/1.19</f>
        <v>0</v>
      </c>
      <c r="V105" s="57">
        <f t="shared" ref="V105:V115" si="75">M105/1.19</f>
        <v>0</v>
      </c>
      <c r="W105" s="57">
        <f t="shared" ref="W105:W115" si="76">N105/1.19</f>
        <v>0</v>
      </c>
      <c r="X105" s="57">
        <f t="shared" si="67"/>
        <v>40336.134453781517</v>
      </c>
      <c r="Y105" s="137" t="s">
        <v>97</v>
      </c>
      <c r="Z105" s="146" t="s">
        <v>306</v>
      </c>
      <c r="AA105" s="146" t="s">
        <v>305</v>
      </c>
    </row>
    <row r="106" spans="1:27" ht="37.5" customHeight="1" thickBot="1" x14ac:dyDescent="0.25">
      <c r="A106" s="48">
        <v>79</v>
      </c>
      <c r="B106" s="77" t="s">
        <v>57</v>
      </c>
      <c r="C106" s="55">
        <v>57</v>
      </c>
      <c r="D106" s="175" t="s">
        <v>255</v>
      </c>
      <c r="E106" s="149" t="s">
        <v>256</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97</v>
      </c>
      <c r="Z106" s="146" t="s">
        <v>308</v>
      </c>
      <c r="AA106" s="135" t="s">
        <v>309</v>
      </c>
    </row>
    <row r="107" spans="1:27" ht="30.75" customHeight="1" thickBot="1" x14ac:dyDescent="0.25">
      <c r="A107" s="40">
        <v>80</v>
      </c>
      <c r="B107" s="77" t="s">
        <v>57</v>
      </c>
      <c r="C107" s="55">
        <v>58</v>
      </c>
      <c r="D107" s="175" t="s">
        <v>257</v>
      </c>
      <c r="E107" s="149" t="s">
        <v>258</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97</v>
      </c>
      <c r="Z107" s="146" t="s">
        <v>308</v>
      </c>
      <c r="AA107" s="135" t="s">
        <v>353</v>
      </c>
    </row>
    <row r="108" spans="1:27" ht="64.5" customHeight="1" thickBot="1" x14ac:dyDescent="0.25">
      <c r="A108" s="48">
        <v>81</v>
      </c>
      <c r="B108" s="77" t="s">
        <v>57</v>
      </c>
      <c r="C108" s="55">
        <v>59</v>
      </c>
      <c r="D108" s="175" t="s">
        <v>259</v>
      </c>
      <c r="E108" s="149" t="s">
        <v>260</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97</v>
      </c>
      <c r="Z108" s="146" t="s">
        <v>301</v>
      </c>
      <c r="AA108" s="146" t="s">
        <v>313</v>
      </c>
    </row>
    <row r="109" spans="1:27" ht="41.25" customHeight="1" thickBot="1" x14ac:dyDescent="0.25">
      <c r="A109" s="48">
        <v>82</v>
      </c>
      <c r="B109" s="77" t="s">
        <v>57</v>
      </c>
      <c r="C109" s="55">
        <v>60</v>
      </c>
      <c r="D109" s="175" t="s">
        <v>261</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97</v>
      </c>
      <c r="Z109" s="182" t="s">
        <v>308</v>
      </c>
      <c r="AA109" s="135" t="s">
        <v>354</v>
      </c>
    </row>
    <row r="110" spans="1:27" ht="32.25" customHeight="1" thickBot="1" x14ac:dyDescent="0.25">
      <c r="A110" s="48">
        <v>83</v>
      </c>
      <c r="B110" s="44" t="s">
        <v>57</v>
      </c>
      <c r="C110" s="48">
        <v>61</v>
      </c>
      <c r="D110" s="75" t="s">
        <v>262</v>
      </c>
      <c r="E110" s="133" t="s">
        <v>263</v>
      </c>
      <c r="F110" s="55">
        <v>46000</v>
      </c>
      <c r="G110" s="55"/>
      <c r="H110" s="55"/>
      <c r="I110" s="55"/>
      <c r="J110" s="55"/>
      <c r="K110" s="55"/>
      <c r="L110" s="55"/>
      <c r="M110" s="55"/>
      <c r="N110" s="55"/>
      <c r="O110" s="57">
        <f t="shared" si="68"/>
        <v>38655.462184873948</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38655.462184873948</v>
      </c>
      <c r="Y110" s="137" t="s">
        <v>97</v>
      </c>
      <c r="Z110" s="146" t="s">
        <v>301</v>
      </c>
      <c r="AA110" s="146" t="s">
        <v>313</v>
      </c>
    </row>
    <row r="111" spans="1:27" ht="50.45" customHeight="1" thickBot="1" x14ac:dyDescent="0.25">
      <c r="A111" s="48">
        <v>84</v>
      </c>
      <c r="B111" s="44" t="s">
        <v>57</v>
      </c>
      <c r="C111" s="48">
        <v>62</v>
      </c>
      <c r="D111" s="75" t="s">
        <v>264</v>
      </c>
      <c r="E111" s="171" t="s">
        <v>265</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97</v>
      </c>
      <c r="Z111" s="146" t="s">
        <v>301</v>
      </c>
      <c r="AA111" s="146" t="s">
        <v>313</v>
      </c>
    </row>
    <row r="112" spans="1:27" ht="50.45" customHeight="1" thickBot="1" x14ac:dyDescent="0.25">
      <c r="A112" s="40">
        <v>85</v>
      </c>
      <c r="B112" s="44" t="s">
        <v>57</v>
      </c>
      <c r="C112" s="48">
        <v>63</v>
      </c>
      <c r="D112" s="75" t="s">
        <v>266</v>
      </c>
      <c r="E112" s="171" t="s">
        <v>267</v>
      </c>
      <c r="F112" s="55">
        <v>13000</v>
      </c>
      <c r="G112" s="55"/>
      <c r="H112" s="55"/>
      <c r="I112" s="55"/>
      <c r="J112" s="55"/>
      <c r="K112" s="55"/>
      <c r="L112" s="55"/>
      <c r="M112" s="55"/>
      <c r="N112" s="55"/>
      <c r="O112" s="57">
        <f t="shared" si="68"/>
        <v>10924.36974789916</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10924.36974789916</v>
      </c>
      <c r="Y112" s="137" t="s">
        <v>97</v>
      </c>
      <c r="Z112" s="146" t="s">
        <v>301</v>
      </c>
      <c r="AA112" s="146" t="s">
        <v>313</v>
      </c>
    </row>
    <row r="113" spans="1:27" ht="132" customHeight="1" thickBot="1" x14ac:dyDescent="0.25">
      <c r="A113" s="48">
        <v>86</v>
      </c>
      <c r="B113" s="44" t="s">
        <v>57</v>
      </c>
      <c r="C113" s="48">
        <v>64</v>
      </c>
      <c r="D113" s="75" t="s">
        <v>325</v>
      </c>
      <c r="E113" s="232"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97</v>
      </c>
      <c r="Z113" s="146" t="s">
        <v>301</v>
      </c>
      <c r="AA113" s="146" t="s">
        <v>313</v>
      </c>
    </row>
    <row r="114" spans="1:27" ht="52.5" customHeight="1" thickBot="1" x14ac:dyDescent="0.25">
      <c r="A114" s="48">
        <v>87</v>
      </c>
      <c r="B114" s="44" t="s">
        <v>57</v>
      </c>
      <c r="C114" s="48">
        <v>64.099999999999994</v>
      </c>
      <c r="D114" s="75" t="s">
        <v>370</v>
      </c>
      <c r="E114" s="236" t="s">
        <v>371</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97</v>
      </c>
      <c r="Z114" s="146" t="s">
        <v>308</v>
      </c>
      <c r="AA114" s="146" t="s">
        <v>384</v>
      </c>
    </row>
    <row r="115" spans="1:27" ht="42.75" customHeight="1" thickBot="1" x14ac:dyDescent="0.25">
      <c r="A115" s="48">
        <v>88</v>
      </c>
      <c r="B115" s="44" t="s">
        <v>57</v>
      </c>
      <c r="C115" s="48">
        <v>64.2</v>
      </c>
      <c r="D115" s="75" t="s">
        <v>377</v>
      </c>
      <c r="E115" s="233"/>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97</v>
      </c>
      <c r="Z115" s="146" t="s">
        <v>301</v>
      </c>
      <c r="AA115" s="146" t="s">
        <v>313</v>
      </c>
    </row>
    <row r="116" spans="1:27" ht="28.5" customHeight="1" thickBot="1" x14ac:dyDescent="0.25">
      <c r="A116" s="48">
        <v>89</v>
      </c>
      <c r="B116" s="44"/>
      <c r="C116" s="48"/>
      <c r="D116" s="100" t="s">
        <v>268</v>
      </c>
      <c r="E116" s="133"/>
      <c r="F116" s="55">
        <f>SUM(F105:F115)</f>
        <v>117000</v>
      </c>
      <c r="G116" s="55"/>
      <c r="H116" s="55"/>
      <c r="I116" s="55"/>
      <c r="J116" s="55"/>
      <c r="K116" s="55"/>
      <c r="L116" s="55"/>
      <c r="M116" s="55"/>
      <c r="N116" s="55"/>
      <c r="O116" s="57">
        <f>SUM(O105:O114)</f>
        <v>98319.327731092431</v>
      </c>
      <c r="P116" s="57">
        <f t="shared" ref="P116:V116" si="77">SUM(P105:P113)</f>
        <v>0</v>
      </c>
      <c r="Q116" s="57">
        <f t="shared" si="77"/>
        <v>29411.764705882353</v>
      </c>
      <c r="R116" s="57">
        <f t="shared" si="77"/>
        <v>9243.6974789915967</v>
      </c>
      <c r="S116" s="57">
        <f t="shared" si="77"/>
        <v>33613.445378151264</v>
      </c>
      <c r="T116" s="57">
        <f t="shared" si="77"/>
        <v>0</v>
      </c>
      <c r="U116" s="57">
        <f t="shared" si="77"/>
        <v>0</v>
      </c>
      <c r="V116" s="57">
        <f t="shared" si="77"/>
        <v>0</v>
      </c>
      <c r="W116" s="57">
        <f t="shared" ref="W116" si="78">SUM(W105:W113)</f>
        <v>0</v>
      </c>
      <c r="X116" s="57">
        <f t="shared" si="67"/>
        <v>170588.23529411762</v>
      </c>
      <c r="Y116" s="142"/>
      <c r="Z116" s="140"/>
      <c r="AA116" s="136"/>
    </row>
    <row r="117" spans="1:27" ht="28.5" customHeight="1" thickBot="1" x14ac:dyDescent="0.25">
      <c r="A117" s="40">
        <v>90</v>
      </c>
      <c r="B117" s="44"/>
      <c r="C117" s="48"/>
      <c r="D117" s="75" t="s">
        <v>269</v>
      </c>
      <c r="E117" s="133"/>
      <c r="F117" s="55"/>
      <c r="G117" s="55"/>
      <c r="H117" s="55"/>
      <c r="I117" s="55"/>
      <c r="J117" s="55"/>
      <c r="K117" s="55"/>
      <c r="L117" s="55"/>
      <c r="M117" s="55"/>
      <c r="N117" s="55"/>
      <c r="O117" s="57">
        <f>O27+O29+O31+O34+O38+O42+O47+O53+O78+O81+O83+O90+O92+O94+O97+O100+O101+O102+O103+O116</f>
        <v>1902655.4621848741</v>
      </c>
      <c r="P117" s="57">
        <f t="shared" ref="P117:V117" si="79">P27+P29+P31+P34+P38+P42+P47+P53+P78+P81+P83+P90+P92+P94+P97+P100+P101+P102+P103+P116</f>
        <v>444537.8151260505</v>
      </c>
      <c r="Q117" s="57">
        <f t="shared" si="79"/>
        <v>2868236.836018811</v>
      </c>
      <c r="R117" s="57">
        <f t="shared" si="79"/>
        <v>66498.59943977592</v>
      </c>
      <c r="S117" s="57">
        <f t="shared" si="79"/>
        <v>189915.96638655465</v>
      </c>
      <c r="T117" s="57">
        <f t="shared" si="79"/>
        <v>0</v>
      </c>
      <c r="U117" s="57">
        <f t="shared" si="79"/>
        <v>76470.588235294126</v>
      </c>
      <c r="V117" s="57">
        <f t="shared" si="79"/>
        <v>0</v>
      </c>
      <c r="W117" s="57">
        <f t="shared" ref="W117" si="80">W27+W29+W31+W34+W38+W42+W47+W53+W78+W81+W83+W90+W92+W94+W97+W100+W101+W102+W103+W116</f>
        <v>306028.83355176938</v>
      </c>
      <c r="X117" s="57">
        <f t="shared" si="67"/>
        <v>5854344.1009431295</v>
      </c>
      <c r="Y117" s="142"/>
      <c r="Z117" s="140"/>
      <c r="AA117" s="136"/>
    </row>
    <row r="118" spans="1:27" ht="25.5" customHeight="1" thickBot="1" x14ac:dyDescent="0.25">
      <c r="A118" s="48">
        <v>91</v>
      </c>
      <c r="B118" s="44"/>
      <c r="C118" s="48"/>
      <c r="D118" s="75" t="s">
        <v>270</v>
      </c>
      <c r="E118" s="133"/>
      <c r="F118" s="55"/>
      <c r="G118" s="153"/>
      <c r="H118" s="153"/>
      <c r="I118" s="153"/>
      <c r="J118" s="153"/>
      <c r="K118" s="153"/>
      <c r="L118" s="153"/>
      <c r="M118" s="183"/>
      <c r="N118" s="183"/>
      <c r="O118" s="237"/>
      <c r="P118" s="111"/>
      <c r="Q118" s="237"/>
      <c r="R118" s="111"/>
      <c r="S118" s="237"/>
      <c r="T118" s="111"/>
      <c r="U118" s="237"/>
      <c r="V118" s="111"/>
      <c r="W118" s="111"/>
      <c r="X118" s="57">
        <f t="shared" si="67"/>
        <v>0</v>
      </c>
      <c r="Y118" s="142"/>
      <c r="Z118" s="140"/>
      <c r="AA118" s="136"/>
    </row>
    <row r="119" spans="1:27" ht="98.25" customHeight="1" thickBot="1" x14ac:dyDescent="0.25">
      <c r="A119" s="48">
        <v>92</v>
      </c>
      <c r="B119" s="48" t="s">
        <v>68</v>
      </c>
      <c r="C119" s="48">
        <v>65</v>
      </c>
      <c r="D119" s="75" t="s">
        <v>273</v>
      </c>
      <c r="E119" s="171"/>
      <c r="F119" s="55">
        <v>0</v>
      </c>
      <c r="G119" s="153"/>
      <c r="H119" s="153"/>
      <c r="I119" s="153"/>
      <c r="J119" s="153"/>
      <c r="K119" s="153"/>
      <c r="L119" s="153"/>
      <c r="M119" s="153"/>
      <c r="N119" s="153"/>
      <c r="O119" s="57">
        <f t="shared" ref="O119:W119" si="81">F119/1.19</f>
        <v>0</v>
      </c>
      <c r="P119" s="57">
        <f t="shared" si="81"/>
        <v>0</v>
      </c>
      <c r="Q119" s="57">
        <f t="shared" si="81"/>
        <v>0</v>
      </c>
      <c r="R119" s="57">
        <f t="shared" si="81"/>
        <v>0</v>
      </c>
      <c r="S119" s="57">
        <f t="shared" si="81"/>
        <v>0</v>
      </c>
      <c r="T119" s="57">
        <f t="shared" si="81"/>
        <v>0</v>
      </c>
      <c r="U119" s="57">
        <f t="shared" si="81"/>
        <v>0</v>
      </c>
      <c r="V119" s="57">
        <f t="shared" si="81"/>
        <v>0</v>
      </c>
      <c r="W119" s="57">
        <f t="shared" si="81"/>
        <v>0</v>
      </c>
      <c r="X119" s="57">
        <f t="shared" si="67"/>
        <v>0</v>
      </c>
      <c r="Y119" s="137" t="s">
        <v>271</v>
      </c>
      <c r="Z119" s="146" t="s">
        <v>301</v>
      </c>
      <c r="AA119" s="146" t="s">
        <v>354</v>
      </c>
    </row>
    <row r="120" spans="1:27" ht="98.25" customHeight="1" thickBot="1" x14ac:dyDescent="0.25">
      <c r="A120" s="48">
        <v>93</v>
      </c>
      <c r="B120" s="48" t="s">
        <v>68</v>
      </c>
      <c r="C120" s="48">
        <v>66</v>
      </c>
      <c r="D120" s="75" t="s">
        <v>327</v>
      </c>
      <c r="E120" s="171"/>
      <c r="F120" s="55">
        <v>0</v>
      </c>
      <c r="G120" s="153"/>
      <c r="H120" s="153"/>
      <c r="I120" s="153"/>
      <c r="J120" s="153"/>
      <c r="K120" s="153"/>
      <c r="L120" s="153"/>
      <c r="M120" s="153"/>
      <c r="N120" s="153"/>
      <c r="O120" s="57">
        <f t="shared" ref="O120:O129" si="82">F120/1.19</f>
        <v>0</v>
      </c>
      <c r="P120" s="57">
        <f t="shared" ref="P120:P129" si="83">G120/1.19</f>
        <v>0</v>
      </c>
      <c r="Q120" s="57">
        <f t="shared" ref="Q120:Q129" si="84">H120/1.19</f>
        <v>0</v>
      </c>
      <c r="R120" s="57">
        <f t="shared" ref="R120:R129" si="85">I120/1.19</f>
        <v>0</v>
      </c>
      <c r="S120" s="57">
        <f t="shared" ref="S120:S129" si="86">J120/1.19</f>
        <v>0</v>
      </c>
      <c r="T120" s="57">
        <f t="shared" ref="T120:T129" si="87">K120/1.19</f>
        <v>0</v>
      </c>
      <c r="U120" s="57">
        <f t="shared" ref="U120:U129" si="88">L120/1.19</f>
        <v>0</v>
      </c>
      <c r="V120" s="57">
        <f t="shared" ref="V120:V125" si="89">M120/1.19</f>
        <v>0</v>
      </c>
      <c r="W120" s="57">
        <f t="shared" ref="W120:W125" si="90">N120/1.19</f>
        <v>0</v>
      </c>
      <c r="X120" s="57">
        <f t="shared" si="67"/>
        <v>0</v>
      </c>
      <c r="Y120" s="137" t="s">
        <v>271</v>
      </c>
      <c r="Z120" s="210" t="s">
        <v>309</v>
      </c>
      <c r="AA120" s="146" t="s">
        <v>309</v>
      </c>
    </row>
    <row r="121" spans="1:27" ht="69" customHeight="1" thickBot="1" x14ac:dyDescent="0.25">
      <c r="A121" s="100">
        <v>94</v>
      </c>
      <c r="B121" s="48" t="s">
        <v>68</v>
      </c>
      <c r="C121" s="48">
        <v>67</v>
      </c>
      <c r="D121" s="245" t="s">
        <v>274</v>
      </c>
      <c r="E121" s="246" t="s">
        <v>272</v>
      </c>
      <c r="F121" s="244">
        <v>0</v>
      </c>
      <c r="G121" s="55"/>
      <c r="H121" s="55"/>
      <c r="I121" s="55"/>
      <c r="J121" s="55"/>
      <c r="K121" s="55"/>
      <c r="L121" s="55"/>
      <c r="M121" s="55"/>
      <c r="N121" s="55"/>
      <c r="O121" s="57">
        <f t="shared" si="82"/>
        <v>0</v>
      </c>
      <c r="P121" s="57">
        <f t="shared" si="83"/>
        <v>0</v>
      </c>
      <c r="Q121" s="57">
        <f t="shared" si="84"/>
        <v>0</v>
      </c>
      <c r="R121" s="57">
        <f t="shared" si="85"/>
        <v>0</v>
      </c>
      <c r="S121" s="57">
        <f t="shared" si="86"/>
        <v>0</v>
      </c>
      <c r="T121" s="57">
        <f t="shared" si="87"/>
        <v>0</v>
      </c>
      <c r="U121" s="57">
        <f t="shared" si="88"/>
        <v>0</v>
      </c>
      <c r="V121" s="57">
        <f t="shared" si="89"/>
        <v>0</v>
      </c>
      <c r="W121" s="57">
        <f t="shared" si="90"/>
        <v>0</v>
      </c>
      <c r="X121" s="57">
        <f t="shared" si="67"/>
        <v>0</v>
      </c>
      <c r="Y121" s="137" t="s">
        <v>271</v>
      </c>
      <c r="Z121" s="184" t="s">
        <v>301</v>
      </c>
      <c r="AA121" s="138" t="s">
        <v>313</v>
      </c>
    </row>
    <row r="122" spans="1:27" ht="68.25" customHeight="1" thickBot="1" x14ac:dyDescent="0.25">
      <c r="A122" s="40">
        <v>95</v>
      </c>
      <c r="B122" s="48" t="s">
        <v>68</v>
      </c>
      <c r="C122" s="48">
        <v>68</v>
      </c>
      <c r="D122" s="245" t="s">
        <v>275</v>
      </c>
      <c r="E122" s="247" t="s">
        <v>276</v>
      </c>
      <c r="F122" s="244">
        <v>0</v>
      </c>
      <c r="G122" s="55"/>
      <c r="H122" s="55"/>
      <c r="I122" s="55"/>
      <c r="J122" s="55"/>
      <c r="K122" s="55"/>
      <c r="L122" s="55"/>
      <c r="M122" s="55"/>
      <c r="N122" s="55"/>
      <c r="O122" s="57">
        <f t="shared" si="82"/>
        <v>0</v>
      </c>
      <c r="P122" s="57">
        <f t="shared" si="83"/>
        <v>0</v>
      </c>
      <c r="Q122" s="57">
        <f t="shared" si="84"/>
        <v>0</v>
      </c>
      <c r="R122" s="57">
        <f t="shared" si="85"/>
        <v>0</v>
      </c>
      <c r="S122" s="57">
        <f t="shared" si="86"/>
        <v>0</v>
      </c>
      <c r="T122" s="57">
        <f t="shared" si="87"/>
        <v>0</v>
      </c>
      <c r="U122" s="57">
        <f t="shared" si="88"/>
        <v>0</v>
      </c>
      <c r="V122" s="57">
        <f t="shared" si="89"/>
        <v>0</v>
      </c>
      <c r="W122" s="57">
        <f t="shared" si="90"/>
        <v>0</v>
      </c>
      <c r="X122" s="57">
        <f t="shared" si="67"/>
        <v>0</v>
      </c>
      <c r="Y122" s="137" t="s">
        <v>97</v>
      </c>
      <c r="Z122" s="146" t="s">
        <v>301</v>
      </c>
      <c r="AA122" s="146" t="s">
        <v>313</v>
      </c>
    </row>
    <row r="123" spans="1:27" ht="82.5" customHeight="1" thickBot="1" x14ac:dyDescent="0.25">
      <c r="A123" s="48">
        <v>96</v>
      </c>
      <c r="B123" s="48" t="s">
        <v>68</v>
      </c>
      <c r="C123" s="48">
        <v>69</v>
      </c>
      <c r="D123" s="245" t="s">
        <v>330</v>
      </c>
      <c r="E123" s="248" t="s">
        <v>71</v>
      </c>
      <c r="F123" s="244">
        <v>59000</v>
      </c>
      <c r="G123" s="55"/>
      <c r="H123" s="55"/>
      <c r="I123" s="55"/>
      <c r="J123" s="185"/>
      <c r="K123" s="55"/>
      <c r="L123" s="55"/>
      <c r="M123" s="55"/>
      <c r="N123" s="55"/>
      <c r="O123" s="57">
        <f t="shared" si="82"/>
        <v>49579.831932773108</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49579.831932773108</v>
      </c>
      <c r="Y123" s="137" t="s">
        <v>97</v>
      </c>
      <c r="Z123" s="146" t="s">
        <v>353</v>
      </c>
      <c r="AA123" s="146" t="s">
        <v>301</v>
      </c>
    </row>
    <row r="124" spans="1:27" ht="68.25" customHeight="1" thickBot="1" x14ac:dyDescent="0.3">
      <c r="A124" s="48">
        <v>97</v>
      </c>
      <c r="B124" s="48" t="s">
        <v>68</v>
      </c>
      <c r="C124" s="48">
        <v>70</v>
      </c>
      <c r="D124" s="245" t="s">
        <v>298</v>
      </c>
      <c r="E124" s="249" t="s">
        <v>355</v>
      </c>
      <c r="F124" s="250">
        <v>30000</v>
      </c>
      <c r="G124" s="55"/>
      <c r="H124" s="55"/>
      <c r="I124" s="68"/>
      <c r="J124" s="186"/>
      <c r="K124" s="78"/>
      <c r="L124" s="55"/>
      <c r="M124" s="55"/>
      <c r="N124" s="55"/>
      <c r="O124" s="57">
        <f t="shared" si="82"/>
        <v>25210.084033613446</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25210.084033613446</v>
      </c>
      <c r="Y124" s="137" t="s">
        <v>97</v>
      </c>
      <c r="Z124" s="146" t="s">
        <v>313</v>
      </c>
      <c r="AA124" s="146" t="s">
        <v>304</v>
      </c>
    </row>
    <row r="125" spans="1:27" ht="71.25" customHeight="1" thickBot="1" x14ac:dyDescent="0.25">
      <c r="A125" s="48">
        <v>98</v>
      </c>
      <c r="B125" s="48" t="s">
        <v>68</v>
      </c>
      <c r="C125" s="48">
        <v>71</v>
      </c>
      <c r="D125" s="245" t="s">
        <v>331</v>
      </c>
      <c r="E125" s="254" t="s">
        <v>383</v>
      </c>
      <c r="F125" s="244">
        <v>50000</v>
      </c>
      <c r="G125" s="55"/>
      <c r="H125" s="55"/>
      <c r="I125" s="55"/>
      <c r="J125" s="90"/>
      <c r="K125" s="55"/>
      <c r="L125" s="55"/>
      <c r="M125" s="55"/>
      <c r="N125" s="55"/>
      <c r="O125" s="57">
        <f t="shared" si="82"/>
        <v>42016.806722689078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42016.806722689078</v>
      </c>
      <c r="Y125" s="137" t="s">
        <v>97</v>
      </c>
      <c r="Z125" s="146" t="s">
        <v>313</v>
      </c>
      <c r="AA125" s="146" t="s">
        <v>304</v>
      </c>
    </row>
    <row r="126" spans="1:27" ht="84.75" customHeight="1" thickBot="1" x14ac:dyDescent="0.25">
      <c r="A126" s="48">
        <v>99</v>
      </c>
      <c r="B126" s="48" t="s">
        <v>68</v>
      </c>
      <c r="C126" s="48">
        <v>72</v>
      </c>
      <c r="D126" s="242" t="s">
        <v>332</v>
      </c>
      <c r="E126" s="256" t="s">
        <v>347</v>
      </c>
      <c r="F126" s="244">
        <v>0</v>
      </c>
      <c r="G126" s="55"/>
      <c r="H126" s="55"/>
      <c r="I126" s="55"/>
      <c r="J126" s="90"/>
      <c r="K126" s="55"/>
      <c r="L126" s="55"/>
      <c r="M126" s="55"/>
      <c r="N126" s="55"/>
      <c r="O126" s="57">
        <f t="shared" si="82"/>
        <v>0</v>
      </c>
      <c r="P126" s="57">
        <f t="shared" si="83"/>
        <v>0</v>
      </c>
      <c r="Q126" s="57">
        <f t="shared" si="84"/>
        <v>0</v>
      </c>
      <c r="R126" s="57">
        <f t="shared" si="85"/>
        <v>0</v>
      </c>
      <c r="S126" s="57">
        <f t="shared" si="86"/>
        <v>0</v>
      </c>
      <c r="T126" s="57">
        <f t="shared" si="87"/>
        <v>0</v>
      </c>
      <c r="U126" s="57">
        <f t="shared" si="88"/>
        <v>0</v>
      </c>
      <c r="V126" s="57">
        <f t="shared" ref="V126:W129" si="91">M126/1.19</f>
        <v>0</v>
      </c>
      <c r="W126" s="57">
        <f t="shared" si="91"/>
        <v>0</v>
      </c>
      <c r="X126" s="57">
        <f t="shared" si="67"/>
        <v>0</v>
      </c>
      <c r="Y126" s="137" t="s">
        <v>97</v>
      </c>
      <c r="Z126" s="146" t="s">
        <v>313</v>
      </c>
      <c r="AA126" s="146" t="s">
        <v>304</v>
      </c>
    </row>
    <row r="127" spans="1:27" ht="94.5" customHeight="1" thickBot="1" x14ac:dyDescent="0.25">
      <c r="A127" s="40">
        <v>100</v>
      </c>
      <c r="B127" s="48" t="s">
        <v>68</v>
      </c>
      <c r="C127" s="48">
        <v>73</v>
      </c>
      <c r="D127" s="242" t="s">
        <v>334</v>
      </c>
      <c r="E127" s="243"/>
      <c r="F127" s="244">
        <v>173000</v>
      </c>
      <c r="G127" s="55"/>
      <c r="H127" s="55"/>
      <c r="I127" s="55"/>
      <c r="J127" s="90"/>
      <c r="K127" s="55"/>
      <c r="L127" s="55"/>
      <c r="M127" s="55"/>
      <c r="N127" s="55"/>
      <c r="O127" s="57">
        <f t="shared" si="82"/>
        <v>145378.15126050421</v>
      </c>
      <c r="P127" s="57">
        <f t="shared" si="83"/>
        <v>0</v>
      </c>
      <c r="Q127" s="57">
        <f t="shared" si="84"/>
        <v>0</v>
      </c>
      <c r="R127" s="57">
        <f t="shared" si="85"/>
        <v>0</v>
      </c>
      <c r="S127" s="57">
        <f t="shared" si="86"/>
        <v>0</v>
      </c>
      <c r="T127" s="57">
        <f t="shared" si="87"/>
        <v>0</v>
      </c>
      <c r="U127" s="57">
        <f t="shared" si="88"/>
        <v>0</v>
      </c>
      <c r="V127" s="57">
        <f t="shared" si="91"/>
        <v>0</v>
      </c>
      <c r="W127" s="57">
        <f t="shared" si="91"/>
        <v>0</v>
      </c>
      <c r="X127" s="57">
        <f t="shared" si="67"/>
        <v>145378.15126050421</v>
      </c>
      <c r="Y127" s="137" t="s">
        <v>97</v>
      </c>
      <c r="Z127" s="303" t="s">
        <v>356</v>
      </c>
      <c r="AA127" s="304"/>
    </row>
    <row r="128" spans="1:27" ht="99" customHeight="1" thickBot="1" x14ac:dyDescent="0.25">
      <c r="A128" s="48">
        <v>101</v>
      </c>
      <c r="B128" s="48" t="s">
        <v>68</v>
      </c>
      <c r="C128" s="48">
        <v>74</v>
      </c>
      <c r="D128" s="242" t="s">
        <v>335</v>
      </c>
      <c r="E128" s="243"/>
      <c r="F128" s="244">
        <v>120000</v>
      </c>
      <c r="G128" s="55"/>
      <c r="H128" s="55"/>
      <c r="I128" s="55"/>
      <c r="J128" s="90"/>
      <c r="K128" s="55"/>
      <c r="L128" s="55"/>
      <c r="M128" s="55"/>
      <c r="N128" s="55"/>
      <c r="O128" s="57">
        <f t="shared" si="82"/>
        <v>100840.33613445378</v>
      </c>
      <c r="P128" s="57">
        <f t="shared" si="83"/>
        <v>0</v>
      </c>
      <c r="Q128" s="57">
        <f t="shared" si="84"/>
        <v>0</v>
      </c>
      <c r="R128" s="57">
        <f t="shared" si="85"/>
        <v>0</v>
      </c>
      <c r="S128" s="57">
        <f t="shared" si="86"/>
        <v>0</v>
      </c>
      <c r="T128" s="57">
        <f t="shared" si="87"/>
        <v>0</v>
      </c>
      <c r="U128" s="57">
        <f t="shared" si="88"/>
        <v>0</v>
      </c>
      <c r="V128" s="57">
        <f t="shared" si="91"/>
        <v>0</v>
      </c>
      <c r="W128" s="57">
        <f t="shared" si="91"/>
        <v>0</v>
      </c>
      <c r="X128" s="57">
        <f t="shared" si="67"/>
        <v>100840.33613445378</v>
      </c>
      <c r="Y128" s="137" t="s">
        <v>97</v>
      </c>
      <c r="Z128" s="303" t="s">
        <v>356</v>
      </c>
      <c r="AA128" s="304"/>
    </row>
    <row r="129" spans="1:259" ht="48.75" customHeight="1" thickBot="1" x14ac:dyDescent="0.25">
      <c r="A129" s="100">
        <v>102</v>
      </c>
      <c r="B129" s="48" t="s">
        <v>68</v>
      </c>
      <c r="C129" s="48">
        <v>74.099999999999994</v>
      </c>
      <c r="D129" s="251" t="s">
        <v>382</v>
      </c>
      <c r="E129" s="255" t="s">
        <v>71</v>
      </c>
      <c r="F129" s="244">
        <v>320000</v>
      </c>
      <c r="G129" s="55"/>
      <c r="H129" s="55"/>
      <c r="I129" s="55"/>
      <c r="J129" s="90"/>
      <c r="K129" s="55"/>
      <c r="L129" s="55"/>
      <c r="M129" s="55"/>
      <c r="N129" s="55"/>
      <c r="O129" s="57">
        <f t="shared" si="82"/>
        <v>268907.56302521011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268907.56302521011</v>
      </c>
      <c r="Y129" s="137" t="s">
        <v>97</v>
      </c>
      <c r="Z129" s="146" t="s">
        <v>353</v>
      </c>
      <c r="AA129" s="146" t="s">
        <v>302</v>
      </c>
    </row>
    <row r="130" spans="1:259" ht="28.5" customHeight="1" thickBot="1" x14ac:dyDescent="0.25">
      <c r="A130" s="40">
        <v>103</v>
      </c>
      <c r="B130" s="48"/>
      <c r="C130" s="48"/>
      <c r="D130" s="242" t="s">
        <v>277</v>
      </c>
      <c r="E130" s="252"/>
      <c r="F130" s="244">
        <f>SUM(F119:F129)</f>
        <v>752000</v>
      </c>
      <c r="G130" s="55"/>
      <c r="H130" s="55"/>
      <c r="I130" s="55"/>
      <c r="J130" s="55"/>
      <c r="K130" s="55"/>
      <c r="L130" s="55"/>
      <c r="M130" s="55"/>
      <c r="N130" s="55"/>
      <c r="O130" s="57">
        <f>SUM(O119:O129)</f>
        <v>631932.77310924372</v>
      </c>
      <c r="P130" s="57">
        <f t="shared" ref="P130:V130" si="92">SUM(P119:P128)</f>
        <v>0</v>
      </c>
      <c r="Q130" s="57">
        <f t="shared" si="92"/>
        <v>0</v>
      </c>
      <c r="R130" s="57">
        <f t="shared" si="92"/>
        <v>0</v>
      </c>
      <c r="S130" s="57">
        <f t="shared" si="92"/>
        <v>0</v>
      </c>
      <c r="T130" s="57">
        <f t="shared" si="92"/>
        <v>0</v>
      </c>
      <c r="U130" s="57">
        <f t="shared" si="92"/>
        <v>0</v>
      </c>
      <c r="V130" s="57">
        <f t="shared" si="92"/>
        <v>0</v>
      </c>
      <c r="W130" s="57">
        <f t="shared" ref="W130" si="93">SUM(W119:W128)</f>
        <v>0</v>
      </c>
      <c r="X130" s="57">
        <f t="shared" si="67"/>
        <v>631932.77310924372</v>
      </c>
      <c r="Y130" s="142"/>
      <c r="Z130" s="143"/>
      <c r="AA130" s="145"/>
      <c r="AD130" s="16"/>
    </row>
    <row r="131" spans="1:259" ht="47.25" customHeight="1" thickBot="1" x14ac:dyDescent="0.25">
      <c r="A131" s="48">
        <v>104</v>
      </c>
      <c r="B131" s="48" t="s">
        <v>278</v>
      </c>
      <c r="C131" s="48">
        <v>75</v>
      </c>
      <c r="D131" s="242" t="s">
        <v>337</v>
      </c>
      <c r="E131" s="253" t="s">
        <v>346</v>
      </c>
      <c r="F131" s="244">
        <v>10000</v>
      </c>
      <c r="G131" s="55"/>
      <c r="H131" s="55"/>
      <c r="I131" s="55"/>
      <c r="J131" s="55"/>
      <c r="K131" s="55"/>
      <c r="L131" s="55"/>
      <c r="M131" s="55"/>
      <c r="N131" s="55"/>
      <c r="O131" s="57">
        <f t="shared" ref="O131:O140" si="94">F131/1.19</f>
        <v>8403.361344537816</v>
      </c>
      <c r="P131" s="57">
        <f t="shared" ref="P131:P140" si="95">G131/1.19</f>
        <v>0</v>
      </c>
      <c r="Q131" s="57">
        <f t="shared" ref="Q131:Q140" si="96">H131/1.19</f>
        <v>0</v>
      </c>
      <c r="R131" s="57">
        <f t="shared" ref="R131:R140" si="97">I131/1.19</f>
        <v>0</v>
      </c>
      <c r="S131" s="57">
        <f t="shared" ref="S131:S140" si="98">J131/1.19</f>
        <v>0</v>
      </c>
      <c r="T131" s="57">
        <f t="shared" ref="T131:T140" si="99">K131/1.19</f>
        <v>0</v>
      </c>
      <c r="U131" s="57">
        <f t="shared" ref="U131:U140" si="100">L131/1.19</f>
        <v>0</v>
      </c>
      <c r="V131" s="57">
        <f t="shared" ref="V131:V140" si="101">M131/1.19</f>
        <v>0</v>
      </c>
      <c r="W131" s="57">
        <f t="shared" ref="W131:W140" si="102">N131/1.19</f>
        <v>0</v>
      </c>
      <c r="X131" s="57">
        <f t="shared" si="67"/>
        <v>8403.361344537816</v>
      </c>
      <c r="Y131" s="137" t="s">
        <v>97</v>
      </c>
      <c r="Z131" s="146" t="s">
        <v>301</v>
      </c>
      <c r="AA131" s="146" t="s">
        <v>313</v>
      </c>
      <c r="AD131" s="16"/>
    </row>
    <row r="132" spans="1:259" ht="47.25" customHeight="1" thickBot="1" x14ac:dyDescent="0.25">
      <c r="A132" s="100">
        <v>105</v>
      </c>
      <c r="B132" s="48" t="s">
        <v>278</v>
      </c>
      <c r="C132" s="48">
        <v>76</v>
      </c>
      <c r="D132" s="75" t="s">
        <v>338</v>
      </c>
      <c r="E132" s="216" t="s">
        <v>346</v>
      </c>
      <c r="F132" s="55">
        <v>15000</v>
      </c>
      <c r="G132" s="55"/>
      <c r="H132" s="55"/>
      <c r="I132" s="55"/>
      <c r="J132" s="55"/>
      <c r="K132" s="55"/>
      <c r="L132" s="55"/>
      <c r="M132" s="55"/>
      <c r="N132" s="55"/>
      <c r="O132" s="57">
        <f t="shared" si="94"/>
        <v>12605.042016806723</v>
      </c>
      <c r="P132" s="57">
        <f t="shared" si="95"/>
        <v>0</v>
      </c>
      <c r="Q132" s="57">
        <f t="shared" si="96"/>
        <v>0</v>
      </c>
      <c r="R132" s="57">
        <f t="shared" si="97"/>
        <v>0</v>
      </c>
      <c r="S132" s="57">
        <f t="shared" si="98"/>
        <v>0</v>
      </c>
      <c r="T132" s="57">
        <f t="shared" si="99"/>
        <v>0</v>
      </c>
      <c r="U132" s="57">
        <f t="shared" si="100"/>
        <v>0</v>
      </c>
      <c r="V132" s="57">
        <f t="shared" si="101"/>
        <v>0</v>
      </c>
      <c r="W132" s="57">
        <f t="shared" si="102"/>
        <v>0</v>
      </c>
      <c r="X132" s="57">
        <f t="shared" si="67"/>
        <v>12605.042016806723</v>
      </c>
      <c r="Y132" s="137" t="s">
        <v>97</v>
      </c>
      <c r="Z132" s="146" t="s">
        <v>301</v>
      </c>
      <c r="AA132" s="146" t="s">
        <v>313</v>
      </c>
      <c r="AD132" s="16"/>
    </row>
    <row r="133" spans="1:259" ht="47.25" customHeight="1" thickBot="1" x14ac:dyDescent="0.25">
      <c r="A133" s="40">
        <v>106</v>
      </c>
      <c r="B133" s="48" t="s">
        <v>278</v>
      </c>
      <c r="C133" s="48">
        <v>77</v>
      </c>
      <c r="D133" s="75" t="s">
        <v>339</v>
      </c>
      <c r="E133" s="215" t="s">
        <v>346</v>
      </c>
      <c r="F133" s="55">
        <v>15000</v>
      </c>
      <c r="G133" s="55"/>
      <c r="H133" s="55"/>
      <c r="I133" s="55"/>
      <c r="J133" s="55"/>
      <c r="K133" s="55"/>
      <c r="L133" s="55"/>
      <c r="M133" s="55"/>
      <c r="N133" s="55"/>
      <c r="O133" s="57">
        <f t="shared" si="94"/>
        <v>12605.042016806723</v>
      </c>
      <c r="P133" s="57">
        <f t="shared" si="95"/>
        <v>0</v>
      </c>
      <c r="Q133" s="57">
        <f t="shared" si="96"/>
        <v>0</v>
      </c>
      <c r="R133" s="57">
        <f t="shared" si="97"/>
        <v>0</v>
      </c>
      <c r="S133" s="57">
        <f t="shared" si="98"/>
        <v>0</v>
      </c>
      <c r="T133" s="57">
        <f t="shared" si="99"/>
        <v>0</v>
      </c>
      <c r="U133" s="57">
        <f t="shared" si="100"/>
        <v>0</v>
      </c>
      <c r="V133" s="57">
        <f t="shared" si="101"/>
        <v>0</v>
      </c>
      <c r="W133" s="57">
        <f t="shared" si="102"/>
        <v>0</v>
      </c>
      <c r="X133" s="57">
        <f t="shared" si="67"/>
        <v>12605.042016806723</v>
      </c>
      <c r="Y133" s="137" t="s">
        <v>97</v>
      </c>
      <c r="Z133" s="146" t="s">
        <v>301</v>
      </c>
      <c r="AA133" s="146" t="s">
        <v>313</v>
      </c>
      <c r="AD133" s="16"/>
    </row>
    <row r="134" spans="1:259" ht="47.25" customHeight="1" thickBot="1" x14ac:dyDescent="0.25">
      <c r="A134" s="48">
        <v>107</v>
      </c>
      <c r="B134" s="48" t="s">
        <v>278</v>
      </c>
      <c r="C134" s="48">
        <v>78</v>
      </c>
      <c r="D134" s="75" t="s">
        <v>340</v>
      </c>
      <c r="E134" s="216" t="s">
        <v>346</v>
      </c>
      <c r="F134" s="55">
        <v>25000</v>
      </c>
      <c r="G134" s="55"/>
      <c r="H134" s="55"/>
      <c r="I134" s="55"/>
      <c r="J134" s="55"/>
      <c r="K134" s="55"/>
      <c r="L134" s="55"/>
      <c r="M134" s="55"/>
      <c r="N134" s="55"/>
      <c r="O134" s="57">
        <f t="shared" si="94"/>
        <v>21008.403361344539</v>
      </c>
      <c r="P134" s="57">
        <f t="shared" si="95"/>
        <v>0</v>
      </c>
      <c r="Q134" s="57">
        <f t="shared" si="96"/>
        <v>0</v>
      </c>
      <c r="R134" s="57">
        <f t="shared" si="97"/>
        <v>0</v>
      </c>
      <c r="S134" s="57">
        <f t="shared" si="98"/>
        <v>0</v>
      </c>
      <c r="T134" s="57">
        <f t="shared" si="99"/>
        <v>0</v>
      </c>
      <c r="U134" s="57">
        <f t="shared" si="100"/>
        <v>0</v>
      </c>
      <c r="V134" s="57">
        <f t="shared" si="101"/>
        <v>0</v>
      </c>
      <c r="W134" s="57">
        <f t="shared" si="102"/>
        <v>0</v>
      </c>
      <c r="X134" s="57">
        <f t="shared" si="67"/>
        <v>21008.403361344539</v>
      </c>
      <c r="Y134" s="137" t="s">
        <v>97</v>
      </c>
      <c r="Z134" s="146" t="s">
        <v>301</v>
      </c>
      <c r="AA134" s="146" t="s">
        <v>313</v>
      </c>
      <c r="AD134" s="16"/>
    </row>
    <row r="135" spans="1:259" ht="47.25" customHeight="1" thickBot="1" x14ac:dyDescent="0.25">
      <c r="A135" s="100">
        <v>108</v>
      </c>
      <c r="B135" s="48" t="s">
        <v>278</v>
      </c>
      <c r="C135" s="48">
        <v>79</v>
      </c>
      <c r="D135" s="75" t="s">
        <v>341</v>
      </c>
      <c r="E135" s="215" t="s">
        <v>346</v>
      </c>
      <c r="F135" s="55">
        <v>35000</v>
      </c>
      <c r="G135" s="55"/>
      <c r="H135" s="55"/>
      <c r="I135" s="55"/>
      <c r="J135" s="55"/>
      <c r="K135" s="55"/>
      <c r="L135" s="55"/>
      <c r="M135" s="55"/>
      <c r="N135" s="55"/>
      <c r="O135" s="57">
        <f t="shared" si="94"/>
        <v>29411.764705882353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29411.764705882353</v>
      </c>
      <c r="Y135" s="137" t="s">
        <v>97</v>
      </c>
      <c r="Z135" s="146" t="s">
        <v>301</v>
      </c>
      <c r="AA135" s="146" t="s">
        <v>313</v>
      </c>
      <c r="AD135" s="16"/>
    </row>
    <row r="136" spans="1:259" ht="47.25" customHeight="1" thickBot="1" x14ac:dyDescent="0.25">
      <c r="A136" s="40">
        <v>109</v>
      </c>
      <c r="B136" s="48" t="s">
        <v>278</v>
      </c>
      <c r="C136" s="48">
        <v>80</v>
      </c>
      <c r="D136" s="75" t="s">
        <v>344</v>
      </c>
      <c r="E136" s="216" t="s">
        <v>347</v>
      </c>
      <c r="F136" s="55">
        <v>0</v>
      </c>
      <c r="G136" s="55"/>
      <c r="H136" s="55"/>
      <c r="I136" s="55"/>
      <c r="J136" s="55"/>
      <c r="K136" s="55"/>
      <c r="L136" s="55"/>
      <c r="M136" s="55"/>
      <c r="N136" s="55"/>
      <c r="O136" s="57">
        <f t="shared" si="94"/>
        <v>0</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0</v>
      </c>
      <c r="Y136" s="137" t="s">
        <v>97</v>
      </c>
      <c r="Z136" s="146" t="s">
        <v>301</v>
      </c>
      <c r="AA136" s="146" t="s">
        <v>313</v>
      </c>
      <c r="AD136" s="16"/>
    </row>
    <row r="137" spans="1:259" ht="47.25" customHeight="1" thickBot="1" x14ac:dyDescent="0.25">
      <c r="A137" s="48">
        <v>110</v>
      </c>
      <c r="B137" s="48" t="s">
        <v>278</v>
      </c>
      <c r="C137" s="48">
        <v>81</v>
      </c>
      <c r="D137" s="75" t="s">
        <v>342</v>
      </c>
      <c r="E137" s="215" t="s">
        <v>348</v>
      </c>
      <c r="F137" s="55">
        <v>0</v>
      </c>
      <c r="G137" s="55"/>
      <c r="H137" s="55"/>
      <c r="I137" s="55"/>
      <c r="J137" s="55"/>
      <c r="K137" s="55"/>
      <c r="L137" s="55"/>
      <c r="M137" s="55"/>
      <c r="N137" s="55"/>
      <c r="O137" s="57">
        <f t="shared" si="94"/>
        <v>0</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0</v>
      </c>
      <c r="Y137" s="137" t="s">
        <v>97</v>
      </c>
      <c r="Z137" s="146" t="s">
        <v>301</v>
      </c>
      <c r="AA137" s="146" t="s">
        <v>313</v>
      </c>
      <c r="AD137" s="16"/>
    </row>
    <row r="138" spans="1:259" ht="87.75" customHeight="1" thickBot="1" x14ac:dyDescent="0.25">
      <c r="A138" s="100">
        <v>111</v>
      </c>
      <c r="B138" s="48" t="s">
        <v>278</v>
      </c>
      <c r="C138" s="48">
        <v>82</v>
      </c>
      <c r="D138" s="75" t="s">
        <v>297</v>
      </c>
      <c r="E138" s="216" t="s">
        <v>349</v>
      </c>
      <c r="F138" s="55">
        <v>0</v>
      </c>
      <c r="G138" s="55"/>
      <c r="H138" s="55"/>
      <c r="I138" s="55"/>
      <c r="J138" s="55"/>
      <c r="K138" s="55"/>
      <c r="L138" s="55"/>
      <c r="M138" s="55"/>
      <c r="N138" s="55"/>
      <c r="O138" s="57">
        <f t="shared" si="94"/>
        <v>0</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0</v>
      </c>
      <c r="Y138" s="137" t="s">
        <v>97</v>
      </c>
      <c r="Z138" s="146" t="s">
        <v>301</v>
      </c>
      <c r="AA138" s="146" t="s">
        <v>313</v>
      </c>
      <c r="AD138" s="16"/>
    </row>
    <row r="139" spans="1:259" ht="69.75" customHeight="1" thickBot="1" x14ac:dyDescent="0.25">
      <c r="A139" s="40">
        <v>112</v>
      </c>
      <c r="B139" s="48" t="s">
        <v>278</v>
      </c>
      <c r="C139" s="48">
        <v>83</v>
      </c>
      <c r="D139" s="75" t="s">
        <v>279</v>
      </c>
      <c r="E139" s="217" t="s">
        <v>280</v>
      </c>
      <c r="F139" s="55">
        <v>160000</v>
      </c>
      <c r="G139" s="55"/>
      <c r="H139" s="55"/>
      <c r="I139" s="55"/>
      <c r="J139" s="55"/>
      <c r="K139" s="55"/>
      <c r="L139" s="55"/>
      <c r="M139" s="55"/>
      <c r="N139" s="55"/>
      <c r="O139" s="57">
        <f t="shared" si="94"/>
        <v>134453.78151260506</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134453.78151260506</v>
      </c>
      <c r="Y139" s="137" t="s">
        <v>97</v>
      </c>
      <c r="Z139" s="146" t="s">
        <v>353</v>
      </c>
      <c r="AA139" s="146" t="s">
        <v>302</v>
      </c>
      <c r="AD139" s="16"/>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row>
    <row r="140" spans="1:259" ht="69.75" customHeight="1" thickBot="1" x14ac:dyDescent="0.25">
      <c r="A140" s="48">
        <v>113</v>
      </c>
      <c r="B140" s="48" t="s">
        <v>278</v>
      </c>
      <c r="C140" s="48">
        <v>83.1</v>
      </c>
      <c r="D140" s="75" t="s">
        <v>336</v>
      </c>
      <c r="E140" s="47" t="s">
        <v>281</v>
      </c>
      <c r="F140" s="55">
        <v>0</v>
      </c>
      <c r="G140" s="55"/>
      <c r="H140" s="55"/>
      <c r="I140" s="55"/>
      <c r="J140" s="55"/>
      <c r="K140" s="55"/>
      <c r="L140" s="55"/>
      <c r="M140" s="55"/>
      <c r="N140" s="55">
        <v>125000</v>
      </c>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105042.01680672269</v>
      </c>
      <c r="X140" s="57">
        <f t="shared" si="67"/>
        <v>105042.01680672269</v>
      </c>
      <c r="Y140" s="137" t="s">
        <v>97</v>
      </c>
      <c r="Z140" s="146" t="s">
        <v>353</v>
      </c>
      <c r="AA140" s="146" t="s">
        <v>302</v>
      </c>
      <c r="AD140" s="16"/>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row>
    <row r="141" spans="1:259" ht="28.5" customHeight="1" thickBot="1" x14ac:dyDescent="0.25">
      <c r="A141" s="48">
        <v>114</v>
      </c>
      <c r="B141" s="48"/>
      <c r="C141" s="48"/>
      <c r="D141" s="75" t="s">
        <v>282</v>
      </c>
      <c r="E141" s="133"/>
      <c r="F141" s="55">
        <f>SUM(F131:F140)</f>
        <v>260000</v>
      </c>
      <c r="G141" s="55"/>
      <c r="H141" s="55"/>
      <c r="I141" s="55"/>
      <c r="J141" s="55"/>
      <c r="K141" s="55"/>
      <c r="L141" s="55"/>
      <c r="M141" s="55"/>
      <c r="N141" s="55">
        <f>SUM(N140)</f>
        <v>125000</v>
      </c>
      <c r="O141" s="57">
        <f t="shared" ref="O141:W141" si="103">SUM(O131:O139)</f>
        <v>218487.39495798323</v>
      </c>
      <c r="P141" s="57">
        <f t="shared" si="103"/>
        <v>0</v>
      </c>
      <c r="Q141" s="57">
        <f t="shared" si="103"/>
        <v>0</v>
      </c>
      <c r="R141" s="57">
        <f t="shared" si="103"/>
        <v>0</v>
      </c>
      <c r="S141" s="57">
        <f t="shared" si="103"/>
        <v>0</v>
      </c>
      <c r="T141" s="57">
        <f t="shared" si="103"/>
        <v>0</v>
      </c>
      <c r="U141" s="57">
        <f t="shared" si="103"/>
        <v>0</v>
      </c>
      <c r="V141" s="57">
        <f t="shared" si="103"/>
        <v>0</v>
      </c>
      <c r="W141" s="57">
        <f t="shared" si="103"/>
        <v>0</v>
      </c>
      <c r="X141" s="57">
        <f t="shared" si="67"/>
        <v>218487.39495798323</v>
      </c>
      <c r="Y141" s="142"/>
      <c r="Z141" s="143"/>
      <c r="AA141" s="145"/>
      <c r="AD141" s="16"/>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row>
    <row r="142" spans="1:259" ht="34.5" customHeight="1" thickBot="1" x14ac:dyDescent="0.25">
      <c r="A142" s="40">
        <v>115</v>
      </c>
      <c r="B142" s="48"/>
      <c r="C142" s="48"/>
      <c r="D142" s="75" t="s">
        <v>283</v>
      </c>
      <c r="E142" s="133"/>
      <c r="F142" s="55"/>
      <c r="G142" s="153"/>
      <c r="H142" s="153"/>
      <c r="I142" s="153"/>
      <c r="J142" s="153"/>
      <c r="K142" s="153"/>
      <c r="L142" s="153"/>
      <c r="M142" s="153"/>
      <c r="N142" s="153"/>
      <c r="O142" s="57"/>
      <c r="P142" s="57"/>
      <c r="Q142" s="57"/>
      <c r="R142" s="57"/>
      <c r="S142" s="57"/>
      <c r="T142" s="57"/>
      <c r="U142" s="57"/>
      <c r="V142" s="57"/>
      <c r="W142" s="57"/>
      <c r="X142" s="57"/>
      <c r="Y142" s="142"/>
      <c r="Z142" s="143"/>
      <c r="AA142" s="145"/>
      <c r="AG142" s="187"/>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34.5" customHeight="1" thickBot="1" x14ac:dyDescent="0.25">
      <c r="A143" s="48">
        <v>116</v>
      </c>
      <c r="B143" s="48" t="s">
        <v>284</v>
      </c>
      <c r="C143" s="48">
        <v>84</v>
      </c>
      <c r="D143" s="75" t="s">
        <v>343</v>
      </c>
      <c r="E143" s="133" t="s">
        <v>285</v>
      </c>
      <c r="F143" s="55">
        <v>10000</v>
      </c>
      <c r="G143" s="153"/>
      <c r="H143" s="153"/>
      <c r="I143" s="153"/>
      <c r="J143" s="153"/>
      <c r="K143" s="153"/>
      <c r="L143" s="153"/>
      <c r="M143" s="153"/>
      <c r="N143" s="153"/>
      <c r="O143" s="57">
        <f t="shared" ref="O143:W143" si="104">F143/1.19</f>
        <v>8403.361344537816</v>
      </c>
      <c r="P143" s="57">
        <f t="shared" si="104"/>
        <v>0</v>
      </c>
      <c r="Q143" s="57">
        <f t="shared" si="104"/>
        <v>0</v>
      </c>
      <c r="R143" s="57">
        <f t="shared" si="104"/>
        <v>0</v>
      </c>
      <c r="S143" s="57">
        <f t="shared" si="104"/>
        <v>0</v>
      </c>
      <c r="T143" s="57">
        <f t="shared" si="104"/>
        <v>0</v>
      </c>
      <c r="U143" s="57">
        <f t="shared" si="104"/>
        <v>0</v>
      </c>
      <c r="V143" s="57">
        <f t="shared" si="104"/>
        <v>0</v>
      </c>
      <c r="W143" s="57">
        <f t="shared" si="104"/>
        <v>0</v>
      </c>
      <c r="X143" s="57">
        <f>SUM(O143:W143)</f>
        <v>8403.361344537816</v>
      </c>
      <c r="Y143" s="137" t="s">
        <v>97</v>
      </c>
      <c r="Z143" s="146" t="s">
        <v>304</v>
      </c>
      <c r="AA143" s="146" t="s">
        <v>305</v>
      </c>
      <c r="AG143" s="187"/>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33" customHeight="1" thickBot="1" x14ac:dyDescent="0.25">
      <c r="A144" s="48">
        <v>117</v>
      </c>
      <c r="B144" s="48" t="s">
        <v>284</v>
      </c>
      <c r="C144" s="48">
        <v>85</v>
      </c>
      <c r="D144" s="75" t="s">
        <v>286</v>
      </c>
      <c r="E144" s="133" t="s">
        <v>287</v>
      </c>
      <c r="F144" s="55">
        <v>65000</v>
      </c>
      <c r="G144" s="55"/>
      <c r="H144" s="55"/>
      <c r="I144" s="55"/>
      <c r="J144" s="55"/>
      <c r="K144" s="55"/>
      <c r="L144" s="55"/>
      <c r="M144" s="55"/>
      <c r="N144" s="55"/>
      <c r="O144" s="57">
        <f t="shared" ref="O144:U144" si="105">F144/1.19</f>
        <v>54621.848739495799</v>
      </c>
      <c r="P144" s="57">
        <f t="shared" si="105"/>
        <v>0</v>
      </c>
      <c r="Q144" s="57">
        <f t="shared" si="105"/>
        <v>0</v>
      </c>
      <c r="R144" s="57">
        <f t="shared" si="105"/>
        <v>0</v>
      </c>
      <c r="S144" s="57">
        <f t="shared" si="105"/>
        <v>0</v>
      </c>
      <c r="T144" s="57">
        <f t="shared" si="105"/>
        <v>0</v>
      </c>
      <c r="U144" s="57">
        <f t="shared" si="105"/>
        <v>0</v>
      </c>
      <c r="V144" s="57">
        <f t="shared" ref="V144:W147" si="106">M144/1.19</f>
        <v>0</v>
      </c>
      <c r="W144" s="57">
        <f t="shared" ref="W144:W146" si="107">N144/1.19</f>
        <v>0</v>
      </c>
      <c r="X144" s="57">
        <f t="shared" ref="X144:X147" si="108">SUM(O144:W144)</f>
        <v>54621.848739495799</v>
      </c>
      <c r="Y144" s="137" t="s">
        <v>97</v>
      </c>
      <c r="Z144" s="146" t="s">
        <v>304</v>
      </c>
      <c r="AA144" s="146" t="s">
        <v>301</v>
      </c>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29.25" customHeight="1" thickBot="1" x14ac:dyDescent="0.25">
      <c r="A145" s="40">
        <v>118</v>
      </c>
      <c r="B145" s="48"/>
      <c r="C145" s="48"/>
      <c r="D145" s="75" t="s">
        <v>288</v>
      </c>
      <c r="E145" s="133"/>
      <c r="F145" s="55">
        <f>SUM(F143:F144)</f>
        <v>75000</v>
      </c>
      <c r="G145" s="55"/>
      <c r="H145" s="55"/>
      <c r="I145" s="55"/>
      <c r="J145" s="55"/>
      <c r="K145" s="55"/>
      <c r="L145" s="55"/>
      <c r="M145" s="55"/>
      <c r="N145" s="55"/>
      <c r="O145" s="57">
        <f t="shared" ref="O145:U145" si="109">SUM(O143:O144)</f>
        <v>63025.210084033613</v>
      </c>
      <c r="P145" s="57">
        <f t="shared" si="109"/>
        <v>0</v>
      </c>
      <c r="Q145" s="57">
        <f t="shared" si="109"/>
        <v>0</v>
      </c>
      <c r="R145" s="57">
        <f t="shared" si="109"/>
        <v>0</v>
      </c>
      <c r="S145" s="57">
        <f t="shared" si="109"/>
        <v>0</v>
      </c>
      <c r="T145" s="57">
        <f t="shared" si="109"/>
        <v>0</v>
      </c>
      <c r="U145" s="57">
        <f t="shared" si="109"/>
        <v>0</v>
      </c>
      <c r="V145" s="57">
        <f t="shared" si="106"/>
        <v>0</v>
      </c>
      <c r="W145" s="57">
        <f t="shared" si="107"/>
        <v>0</v>
      </c>
      <c r="X145" s="57">
        <f t="shared" si="108"/>
        <v>63025.210084033613</v>
      </c>
      <c r="Y145" s="142"/>
      <c r="Z145" s="140"/>
      <c r="AA145" s="13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5.25" customHeight="1" thickBot="1" x14ac:dyDescent="0.25">
      <c r="A146" s="48">
        <v>119</v>
      </c>
      <c r="B146" s="188">
        <v>59.4</v>
      </c>
      <c r="C146" s="48">
        <v>86</v>
      </c>
      <c r="D146" s="75" t="s">
        <v>289</v>
      </c>
      <c r="E146" s="133" t="s">
        <v>290</v>
      </c>
      <c r="F146" s="55">
        <v>0</v>
      </c>
      <c r="G146" s="55"/>
      <c r="H146" s="55"/>
      <c r="I146" s="55"/>
      <c r="J146" s="55"/>
      <c r="K146" s="55"/>
      <c r="L146" s="55"/>
      <c r="M146" s="55"/>
      <c r="N146" s="55"/>
      <c r="O146" s="197">
        <f t="shared" ref="O146:U146" si="110">F146/1.19</f>
        <v>0</v>
      </c>
      <c r="P146" s="197">
        <f t="shared" si="110"/>
        <v>0</v>
      </c>
      <c r="Q146" s="197">
        <f t="shared" si="110"/>
        <v>0</v>
      </c>
      <c r="R146" s="197">
        <f t="shared" si="110"/>
        <v>0</v>
      </c>
      <c r="S146" s="197">
        <f t="shared" si="110"/>
        <v>0</v>
      </c>
      <c r="T146" s="197">
        <f t="shared" si="110"/>
        <v>0</v>
      </c>
      <c r="U146" s="197">
        <f t="shared" si="110"/>
        <v>0</v>
      </c>
      <c r="V146" s="57">
        <f t="shared" si="106"/>
        <v>0</v>
      </c>
      <c r="W146" s="57">
        <f t="shared" si="107"/>
        <v>0</v>
      </c>
      <c r="X146" s="57">
        <f t="shared" si="108"/>
        <v>0</v>
      </c>
      <c r="Y146" s="137" t="s">
        <v>97</v>
      </c>
      <c r="Z146" s="141"/>
      <c r="AA146" s="138"/>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29.25" customHeight="1" thickBot="1" x14ac:dyDescent="0.25">
      <c r="A147" s="48">
        <v>120</v>
      </c>
      <c r="B147" s="48"/>
      <c r="C147" s="48"/>
      <c r="D147" s="75" t="s">
        <v>291</v>
      </c>
      <c r="E147" s="133"/>
      <c r="F147" s="55"/>
      <c r="G147" s="55"/>
      <c r="H147" s="55"/>
      <c r="I147" s="55"/>
      <c r="J147" s="55"/>
      <c r="K147" s="55"/>
      <c r="L147" s="55"/>
      <c r="M147" s="55"/>
      <c r="N147" s="55"/>
      <c r="O147" s="57">
        <f t="shared" ref="O147:U147" si="111">SUM(O146)</f>
        <v>0</v>
      </c>
      <c r="P147" s="57">
        <f t="shared" si="111"/>
        <v>0</v>
      </c>
      <c r="Q147" s="57">
        <f t="shared" si="111"/>
        <v>0</v>
      </c>
      <c r="R147" s="57">
        <f t="shared" si="111"/>
        <v>0</v>
      </c>
      <c r="S147" s="57">
        <f t="shared" si="111"/>
        <v>0</v>
      </c>
      <c r="T147" s="57">
        <f t="shared" si="111"/>
        <v>0</v>
      </c>
      <c r="U147" s="57">
        <f t="shared" si="111"/>
        <v>0</v>
      </c>
      <c r="V147" s="57">
        <f t="shared" si="106"/>
        <v>0</v>
      </c>
      <c r="W147" s="57">
        <f t="shared" si="106"/>
        <v>0</v>
      </c>
      <c r="X147" s="57">
        <f t="shared" si="108"/>
        <v>0</v>
      </c>
      <c r="Y147" s="142"/>
      <c r="Z147" s="140"/>
      <c r="AA147" s="136"/>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8.5" customHeight="1" thickBot="1" x14ac:dyDescent="0.25">
      <c r="A148" s="40">
        <v>121</v>
      </c>
      <c r="B148" s="48"/>
      <c r="C148" s="48"/>
      <c r="D148" s="54" t="s">
        <v>76</v>
      </c>
      <c r="E148" s="133"/>
      <c r="F148" s="157"/>
      <c r="G148" s="157"/>
      <c r="H148" s="157"/>
      <c r="I148" s="157"/>
      <c r="J148" s="157"/>
      <c r="K148" s="157"/>
      <c r="L148" s="157"/>
      <c r="M148" s="157"/>
      <c r="N148" s="157"/>
      <c r="O148" s="57">
        <f>O27+O29+O31+O34+O38+O42+O47+O53+O78+O81+O83+O87+O90+O92+O94+O97+O100+O101+O102+O103+O116+O130+O141+O145+O147</f>
        <v>2816100.8403361347</v>
      </c>
      <c r="P148" s="57">
        <f t="shared" ref="P148:W148" si="112">P27+P29+P31+P34+P38+P42+P47+P53+P78+P81+P83+P87+P90+P92+P94+P97+P100+P101+P102+P103+P116+P130+P141+P145+P147</f>
        <v>452100.84033613454</v>
      </c>
      <c r="Q148" s="57">
        <f t="shared" si="112"/>
        <v>2902690.617531416</v>
      </c>
      <c r="R148" s="57">
        <f t="shared" si="112"/>
        <v>68179.271708683489</v>
      </c>
      <c r="S148" s="57">
        <f t="shared" si="112"/>
        <v>190756.30252100842</v>
      </c>
      <c r="T148" s="57">
        <f t="shared" si="112"/>
        <v>0</v>
      </c>
      <c r="U148" s="57">
        <f t="shared" si="112"/>
        <v>79831.932773109249</v>
      </c>
      <c r="V148" s="57">
        <f t="shared" si="112"/>
        <v>0</v>
      </c>
      <c r="W148" s="57">
        <f t="shared" si="112"/>
        <v>478297.74111479451</v>
      </c>
      <c r="X148" s="57">
        <f>SUM(O148:W148)</f>
        <v>6987957.5463212803</v>
      </c>
      <c r="Y148" s="189"/>
      <c r="Z148" s="143"/>
      <c r="AA148" s="145"/>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18" customHeight="1" x14ac:dyDescent="0.2">
      <c r="B149" s="105"/>
      <c r="D149" s="261"/>
      <c r="E149" s="172"/>
      <c r="F149" s="262"/>
      <c r="G149" s="262"/>
      <c r="H149" s="262"/>
      <c r="I149" s="262"/>
      <c r="J149" s="262"/>
      <c r="K149" s="262"/>
      <c r="L149" s="262"/>
      <c r="M149" s="262"/>
      <c r="N149" s="262"/>
      <c r="O149" s="191"/>
      <c r="P149" s="191"/>
      <c r="Q149" s="191"/>
      <c r="R149" s="191"/>
      <c r="S149" s="191"/>
      <c r="T149" s="191"/>
      <c r="U149" s="191"/>
      <c r="V149" s="191"/>
      <c r="W149" s="191"/>
      <c r="X149" s="191"/>
      <c r="Y149" s="263"/>
      <c r="Z149" s="193"/>
      <c r="AA149" s="194"/>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13.5" customHeight="1" x14ac:dyDescent="0.2">
      <c r="B150" s="105"/>
      <c r="D150" s="261"/>
      <c r="E150" s="172"/>
      <c r="F150" s="262"/>
      <c r="G150" s="262"/>
      <c r="H150" s="262"/>
      <c r="I150" s="262"/>
      <c r="J150" s="262"/>
      <c r="K150" s="262"/>
      <c r="L150" s="262"/>
      <c r="M150" s="262"/>
      <c r="N150" s="262"/>
      <c r="O150" s="191"/>
      <c r="P150" s="191"/>
      <c r="Q150" s="191"/>
      <c r="R150" s="191"/>
      <c r="S150" s="191"/>
      <c r="T150" s="191"/>
      <c r="U150" s="191"/>
      <c r="V150" s="191"/>
      <c r="W150" s="191"/>
      <c r="X150" s="191"/>
      <c r="Y150" s="263"/>
      <c r="Z150" s="193"/>
      <c r="AA150" s="194"/>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15.75" customHeight="1" x14ac:dyDescent="0.2">
      <c r="B151" s="105"/>
      <c r="D151" s="305" t="s">
        <v>378</v>
      </c>
      <c r="E151" s="305"/>
      <c r="F151" s="105"/>
      <c r="G151" s="105"/>
      <c r="H151" s="109"/>
      <c r="I151" s="262"/>
      <c r="J151" s="262"/>
      <c r="K151" s="262"/>
      <c r="L151" s="262"/>
      <c r="M151" s="262"/>
      <c r="N151" s="262"/>
      <c r="O151" s="191"/>
      <c r="P151" s="191"/>
      <c r="Q151" s="191"/>
      <c r="R151" s="191"/>
      <c r="S151" s="191"/>
      <c r="T151" s="191"/>
      <c r="U151" s="191"/>
      <c r="V151" s="191"/>
      <c r="W151" s="191"/>
      <c r="X151" s="191"/>
      <c r="Y151" s="263"/>
      <c r="Z151" s="193"/>
      <c r="AA151" s="194"/>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customHeight="1" x14ac:dyDescent="0.2">
      <c r="B152" s="270" t="s">
        <v>379</v>
      </c>
      <c r="C152" s="270"/>
      <c r="D152" s="270"/>
      <c r="E152" s="270"/>
      <c r="F152" s="109"/>
      <c r="G152" s="109"/>
      <c r="H152" s="109"/>
      <c r="I152" s="262"/>
      <c r="J152" s="262"/>
      <c r="K152" s="262"/>
      <c r="L152" s="262"/>
      <c r="M152" s="262"/>
      <c r="N152" s="262"/>
      <c r="O152" s="191"/>
      <c r="P152" s="191"/>
      <c r="Q152" s="191"/>
      <c r="R152" s="191"/>
      <c r="S152" s="191"/>
      <c r="T152" s="191"/>
      <c r="U152" s="191"/>
      <c r="V152" s="191"/>
      <c r="W152" s="191"/>
      <c r="X152" s="191"/>
      <c r="Y152" s="263"/>
      <c r="Z152" s="193"/>
      <c r="AA152" s="194"/>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8.75" customHeight="1" x14ac:dyDescent="0.2">
      <c r="B153" s="107"/>
      <c r="C153" s="107"/>
      <c r="D153" s="107"/>
      <c r="F153" s="109"/>
      <c r="G153" s="109"/>
      <c r="H153" s="109"/>
      <c r="I153" s="262"/>
      <c r="J153" s="262"/>
      <c r="K153" s="262"/>
      <c r="L153" s="262"/>
      <c r="M153" s="262"/>
      <c r="N153" s="262"/>
      <c r="O153" s="191"/>
      <c r="P153" s="191"/>
      <c r="Q153" s="191"/>
      <c r="R153" s="191"/>
      <c r="S153" s="191"/>
      <c r="T153" s="191"/>
      <c r="U153" s="191"/>
      <c r="V153" s="191"/>
      <c r="W153" s="191"/>
      <c r="X153" s="191"/>
      <c r="Y153" s="263"/>
      <c r="Z153" s="193"/>
      <c r="AA153" s="194"/>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5" customHeight="1" x14ac:dyDescent="0.2">
      <c r="B154" s="107"/>
      <c r="C154" s="107"/>
      <c r="D154" s="107"/>
      <c r="F154" s="109"/>
      <c r="G154" s="109"/>
      <c r="H154" s="109"/>
      <c r="I154" s="262"/>
      <c r="J154" s="262"/>
      <c r="K154" s="262"/>
      <c r="L154" s="262"/>
      <c r="M154" s="262"/>
      <c r="N154" s="262"/>
      <c r="O154" s="191"/>
      <c r="P154" s="191"/>
      <c r="Q154" s="191"/>
      <c r="R154" s="191"/>
      <c r="S154" s="191"/>
      <c r="T154" s="191"/>
      <c r="U154" s="191"/>
      <c r="V154" s="191"/>
      <c r="W154" s="191"/>
      <c r="X154" s="191"/>
      <c r="Y154" s="263"/>
      <c r="Z154" s="193"/>
      <c r="AA154" s="19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customHeight="1" x14ac:dyDescent="0.2">
      <c r="B155" s="107"/>
      <c r="C155" s="107"/>
      <c r="D155" s="107"/>
      <c r="F155" s="109"/>
      <c r="G155" s="109"/>
      <c r="H155" s="109"/>
      <c r="I155" s="262"/>
      <c r="J155" s="262"/>
      <c r="K155" s="262"/>
      <c r="L155" s="262"/>
      <c r="M155" s="262"/>
      <c r="N155" s="262"/>
      <c r="O155" s="191"/>
      <c r="P155" s="191"/>
      <c r="Q155" s="191"/>
      <c r="R155" s="191"/>
      <c r="S155" s="191"/>
      <c r="T155" s="191"/>
      <c r="U155" s="191"/>
      <c r="V155" s="191"/>
      <c r="W155" s="191"/>
      <c r="X155" s="191"/>
      <c r="Y155" s="263"/>
      <c r="Z155" s="193"/>
      <c r="AA155" s="194"/>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9.5" customHeight="1" x14ac:dyDescent="0.2">
      <c r="B156" s="107"/>
      <c r="C156" s="107"/>
      <c r="D156" s="107"/>
      <c r="F156" s="109"/>
      <c r="G156" s="109"/>
      <c r="H156" s="109"/>
      <c r="I156" s="262"/>
      <c r="J156" s="262"/>
      <c r="K156" s="262"/>
      <c r="L156" s="262"/>
      <c r="M156" s="262"/>
      <c r="N156" s="262"/>
      <c r="O156" s="191"/>
      <c r="P156" s="191"/>
      <c r="Q156" s="191"/>
      <c r="R156" s="191"/>
      <c r="S156" s="191"/>
      <c r="T156" s="191"/>
      <c r="U156" s="191"/>
      <c r="V156" s="191"/>
      <c r="W156" s="191"/>
      <c r="X156" s="191"/>
      <c r="Y156" s="263"/>
      <c r="Z156" s="193"/>
      <c r="AA156" s="194"/>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6.5" customHeight="1" x14ac:dyDescent="0.25">
      <c r="B157" s="107"/>
      <c r="C157" s="106"/>
      <c r="D157" s="107" t="s">
        <v>77</v>
      </c>
      <c r="E157" s="106"/>
      <c r="F157" s="195"/>
      <c r="G157" s="108"/>
      <c r="I157" s="262"/>
      <c r="J157" s="262"/>
      <c r="K157" s="262"/>
      <c r="L157" s="262"/>
      <c r="M157" s="262"/>
      <c r="N157" s="262"/>
      <c r="O157" s="191"/>
      <c r="P157" s="191"/>
      <c r="Q157" s="191"/>
      <c r="R157" s="191"/>
      <c r="S157" s="191"/>
      <c r="T157" s="191"/>
      <c r="U157" s="191"/>
      <c r="V157" s="191"/>
      <c r="W157" s="191"/>
      <c r="X157" s="191"/>
      <c r="Y157" s="263"/>
      <c r="Z157" s="193"/>
      <c r="AA157" s="194"/>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2.5" customHeight="1" x14ac:dyDescent="0.2">
      <c r="B158" s="107"/>
      <c r="C158" s="109" t="s">
        <v>293</v>
      </c>
      <c r="D158" s="109"/>
      <c r="E158" s="109"/>
      <c r="F158" s="109"/>
      <c r="G158" s="108"/>
      <c r="I158" s="262"/>
      <c r="J158" s="262"/>
      <c r="K158" s="262"/>
      <c r="L158" s="262"/>
      <c r="M158" s="262"/>
      <c r="N158" s="262"/>
      <c r="O158" s="191"/>
      <c r="P158" s="191"/>
      <c r="Q158" s="191"/>
      <c r="R158" s="191"/>
      <c r="S158" s="191"/>
      <c r="T158" s="191"/>
      <c r="U158" s="191"/>
      <c r="V158" s="191"/>
      <c r="W158" s="191"/>
      <c r="X158" s="191"/>
      <c r="Y158" s="263"/>
      <c r="Z158" s="193"/>
      <c r="AA158" s="194"/>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7.25" customHeight="1" x14ac:dyDescent="0.2">
      <c r="B159" s="107"/>
      <c r="C159" s="115"/>
      <c r="D159" s="105"/>
      <c r="E159" s="116"/>
      <c r="F159" s="107"/>
      <c r="G159" s="108"/>
      <c r="I159" s="262"/>
      <c r="J159" s="262"/>
      <c r="K159" s="262"/>
      <c r="L159" s="262"/>
      <c r="M159" s="262"/>
      <c r="N159" s="262"/>
      <c r="O159" s="191"/>
      <c r="P159" s="191"/>
      <c r="Q159" s="191"/>
      <c r="R159" s="191"/>
      <c r="S159" s="191"/>
      <c r="T159" s="191"/>
      <c r="U159" s="191"/>
      <c r="V159" s="191"/>
      <c r="W159" s="191"/>
      <c r="X159" s="191"/>
      <c r="Y159" s="263"/>
      <c r="Z159" s="193"/>
      <c r="AA159" s="194"/>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B160" s="107"/>
      <c r="C160" s="115"/>
      <c r="D160" s="105"/>
      <c r="E160" s="116"/>
      <c r="F160" s="107"/>
      <c r="G160" s="108"/>
      <c r="I160" s="262"/>
      <c r="J160" s="262"/>
      <c r="K160" s="262"/>
      <c r="L160" s="262"/>
      <c r="M160" s="262"/>
      <c r="N160" s="262"/>
      <c r="O160" s="191"/>
      <c r="P160" s="191"/>
      <c r="Q160" s="191"/>
      <c r="R160" s="191"/>
      <c r="S160" s="191"/>
      <c r="T160" s="191"/>
      <c r="U160" s="191"/>
      <c r="V160" s="191"/>
      <c r="W160" s="191"/>
      <c r="X160" s="191"/>
      <c r="Y160" s="263"/>
      <c r="Z160" s="193"/>
      <c r="AA160" s="194"/>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2:259" ht="18" customHeight="1" x14ac:dyDescent="0.2">
      <c r="B161" s="107"/>
      <c r="C161" s="115"/>
      <c r="D161" s="105"/>
      <c r="E161" s="116"/>
      <c r="F161" s="107"/>
      <c r="G161" s="108"/>
      <c r="I161" s="56"/>
      <c r="J161" s="56"/>
      <c r="K161" s="56"/>
      <c r="L161" s="56"/>
      <c r="M161" s="56"/>
      <c r="N161" s="56"/>
      <c r="O161" s="191"/>
      <c r="P161" s="191"/>
      <c r="Q161" s="191"/>
      <c r="R161" s="191"/>
      <c r="S161" s="191"/>
      <c r="T161" s="191"/>
      <c r="U161" s="191"/>
      <c r="V161" s="191"/>
      <c r="W161" s="191"/>
      <c r="X161" s="191"/>
      <c r="Y161" s="192"/>
      <c r="Z161" s="193"/>
      <c r="AA161" s="194"/>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2:259" ht="18" customHeight="1" x14ac:dyDescent="0.2">
      <c r="B162" s="105"/>
      <c r="C162" s="115"/>
      <c r="D162" s="105"/>
      <c r="E162" s="116"/>
      <c r="F162" s="107"/>
      <c r="G162" s="108"/>
      <c r="I162" s="56"/>
      <c r="J162" s="56"/>
      <c r="K162" s="56"/>
      <c r="L162" s="56"/>
      <c r="M162" s="56"/>
      <c r="N162" s="56"/>
      <c r="O162" s="191"/>
      <c r="P162" s="191"/>
      <c r="Q162" s="191"/>
      <c r="R162" s="191"/>
      <c r="S162" s="191"/>
      <c r="T162" s="191"/>
      <c r="U162" s="191"/>
      <c r="V162" s="191"/>
      <c r="W162" s="191"/>
      <c r="X162" s="191"/>
      <c r="Y162" s="192"/>
      <c r="Z162" s="193"/>
      <c r="AA162" s="194"/>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2:259" ht="15.75" customHeight="1" x14ac:dyDescent="0.25">
      <c r="B163" s="105"/>
      <c r="C163" s="286" t="s">
        <v>391</v>
      </c>
      <c r="D163" s="286"/>
      <c r="E163" s="286"/>
      <c r="F163" s="286"/>
      <c r="G163" s="110"/>
      <c r="H163" s="110"/>
      <c r="I163" s="56"/>
      <c r="J163" s="56"/>
      <c r="K163" s="56"/>
      <c r="L163" s="56"/>
      <c r="M163" s="56"/>
      <c r="N163" s="56"/>
      <c r="O163" s="191"/>
      <c r="P163" s="191"/>
      <c r="Q163" s="191"/>
      <c r="R163" s="191"/>
      <c r="S163" s="191"/>
      <c r="T163" s="191"/>
      <c r="U163" s="191"/>
      <c r="V163" s="191"/>
      <c r="W163" s="191"/>
      <c r="X163" s="191"/>
      <c r="Y163" s="192"/>
      <c r="Z163" s="193"/>
      <c r="AA163" s="194"/>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2:259" ht="21.75" customHeight="1" x14ac:dyDescent="0.2">
      <c r="B164" s="105"/>
      <c r="C164" s="271" t="s">
        <v>294</v>
      </c>
      <c r="D164" s="271"/>
      <c r="E164" s="271"/>
      <c r="F164" s="271"/>
      <c r="G164" s="271"/>
      <c r="H164" s="271"/>
      <c r="I164" s="56"/>
      <c r="J164" s="56"/>
      <c r="K164" s="56"/>
      <c r="L164" s="56"/>
      <c r="M164" s="56"/>
      <c r="N164" s="56"/>
      <c r="O164" s="191"/>
      <c r="P164" s="191"/>
      <c r="Q164" s="191"/>
      <c r="R164" s="191"/>
      <c r="S164" s="191"/>
      <c r="T164" s="191"/>
      <c r="U164" s="191"/>
      <c r="V164" s="191"/>
      <c r="W164" s="191"/>
      <c r="X164" s="191"/>
      <c r="Y164" s="192"/>
      <c r="Z164" s="193"/>
      <c r="AA164" s="19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2:259" ht="14.25" customHeight="1" x14ac:dyDescent="0.2">
      <c r="B165" s="190"/>
      <c r="D165" s="106"/>
      <c r="F165" s="56"/>
      <c r="G165" s="56"/>
      <c r="H165" s="56"/>
      <c r="I165" s="56"/>
      <c r="J165" s="56"/>
      <c r="K165" s="56"/>
      <c r="L165" s="56"/>
      <c r="M165" s="56"/>
      <c r="N165" s="56"/>
      <c r="O165" s="191"/>
      <c r="P165" s="191"/>
      <c r="Q165" s="191"/>
      <c r="R165" s="191"/>
      <c r="S165" s="191"/>
      <c r="T165" s="191"/>
      <c r="U165" s="191"/>
      <c r="V165" s="191"/>
      <c r="W165" s="191"/>
      <c r="X165" s="191"/>
      <c r="Y165" s="192"/>
      <c r="Z165" s="193"/>
      <c r="AA165" s="194"/>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2:259" ht="19.5" customHeight="1" x14ac:dyDescent="0.25">
      <c r="H166" s="109"/>
      <c r="I166" s="183"/>
      <c r="J166" s="183"/>
      <c r="K166" s="109"/>
      <c r="L166" s="109"/>
      <c r="M166" s="109"/>
      <c r="N166" s="109"/>
      <c r="AA166" s="195"/>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2:259" ht="15.75" customHeight="1" x14ac:dyDescent="0.2">
      <c r="H167" s="109"/>
      <c r="I167" s="183"/>
      <c r="J167" s="183"/>
      <c r="K167" s="109"/>
      <c r="L167" s="109"/>
      <c r="M167" s="109"/>
      <c r="N167" s="109"/>
      <c r="AA167" s="105"/>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2:259" ht="15.75" customHeight="1" x14ac:dyDescent="0.2">
      <c r="H168" s="109"/>
      <c r="I168" s="183"/>
      <c r="J168" s="183"/>
      <c r="K168" s="109"/>
      <c r="L168" s="109"/>
      <c r="M168" s="109"/>
      <c r="N168" s="109"/>
      <c r="AA168" s="105"/>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2:259" ht="15.75" customHeight="1" x14ac:dyDescent="0.2">
      <c r="H169" s="109"/>
      <c r="I169" s="183"/>
      <c r="J169" s="183"/>
      <c r="K169" s="109"/>
      <c r="L169" s="109"/>
      <c r="M169" s="109"/>
      <c r="N169" s="109"/>
      <c r="AA169" s="105"/>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2:259" ht="15.75" customHeight="1" x14ac:dyDescent="0.2">
      <c r="H170" s="109"/>
      <c r="I170" s="183"/>
      <c r="J170" s="183"/>
      <c r="K170" s="109"/>
      <c r="L170" s="109"/>
      <c r="M170" s="109"/>
      <c r="N170" s="109"/>
      <c r="AA170" s="105"/>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2:259" ht="15.75" customHeight="1" x14ac:dyDescent="0.2">
      <c r="H171" s="109"/>
      <c r="I171" s="183"/>
      <c r="J171" s="183"/>
      <c r="K171" s="109"/>
      <c r="L171" s="109"/>
      <c r="M171" s="109"/>
      <c r="N171" s="109"/>
      <c r="AA171" s="105"/>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2:259" ht="15.75" customHeight="1" x14ac:dyDescent="0.2">
      <c r="H172" s="109"/>
      <c r="I172" s="183"/>
      <c r="J172" s="183"/>
      <c r="K172" s="109"/>
      <c r="L172" s="109"/>
      <c r="M172" s="109"/>
      <c r="N172" s="109"/>
      <c r="AA172" s="105"/>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2:259" ht="15.75" customHeight="1" x14ac:dyDescent="0.2">
      <c r="H173" s="109"/>
      <c r="I173" s="183"/>
      <c r="J173" s="183"/>
      <c r="K173" s="109"/>
      <c r="L173" s="109"/>
      <c r="M173" s="109"/>
      <c r="N173" s="109"/>
      <c r="AA173" s="105"/>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2:259" ht="15.75" customHeight="1" x14ac:dyDescent="0.2">
      <c r="H174" s="109"/>
      <c r="I174" s="183"/>
      <c r="J174" s="183"/>
      <c r="K174" s="109"/>
      <c r="L174" s="109"/>
      <c r="M174" s="109"/>
      <c r="N174" s="109"/>
      <c r="AA174" s="105"/>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2:259" ht="15.75" customHeight="1" x14ac:dyDescent="0.2">
      <c r="H175" s="109"/>
      <c r="I175" s="183"/>
      <c r="J175" s="183"/>
      <c r="K175" s="109"/>
      <c r="L175" s="109"/>
      <c r="M175" s="109"/>
      <c r="N175" s="109"/>
      <c r="AA175" s="10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2:259" ht="15.75" customHeight="1" x14ac:dyDescent="0.2">
      <c r="H176" s="109"/>
      <c r="I176" s="183"/>
      <c r="J176" s="183"/>
      <c r="K176" s="109"/>
      <c r="L176" s="109"/>
      <c r="M176" s="109"/>
      <c r="N176" s="109"/>
      <c r="AA176" s="10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6:259" ht="17.25" customHeight="1" x14ac:dyDescent="0.25">
      <c r="P177" s="196"/>
      <c r="Q177" s="196"/>
      <c r="R177" s="196"/>
      <c r="S177" s="196"/>
      <c r="T177" s="196"/>
      <c r="U177" s="196"/>
      <c r="V177" s="196"/>
      <c r="W177" s="196"/>
      <c r="X177" s="196"/>
      <c r="Y177" s="196"/>
      <c r="Z177" s="302"/>
      <c r="AA177" s="302"/>
      <c r="AB177" s="112"/>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sheetData>
  <mergeCells count="61">
    <mergeCell ref="W23:W24"/>
    <mergeCell ref="W25:W26"/>
    <mergeCell ref="V10:Z10"/>
    <mergeCell ref="A22:A24"/>
    <mergeCell ref="A53:A54"/>
    <mergeCell ref="A45:A4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U23:U24"/>
    <mergeCell ref="V23:V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Y25:Y26"/>
    <mergeCell ref="M25:M26"/>
    <mergeCell ref="O25:O26"/>
    <mergeCell ref="P25:P26"/>
    <mergeCell ref="Q25:Q26"/>
    <mergeCell ref="R25:R26"/>
    <mergeCell ref="D2:U6"/>
    <mergeCell ref="B7:P7"/>
    <mergeCell ref="B152:E152"/>
    <mergeCell ref="Z177:AA177"/>
    <mergeCell ref="Z127:AA127"/>
    <mergeCell ref="Z128:AA128"/>
    <mergeCell ref="D151:E151"/>
    <mergeCell ref="C164:H164"/>
    <mergeCell ref="C163:F163"/>
    <mergeCell ref="S25:S26"/>
    <mergeCell ref="Z25:Z26"/>
    <mergeCell ref="AA25:AA26"/>
    <mergeCell ref="Z30:AA32"/>
    <mergeCell ref="Z40:AA40"/>
    <mergeCell ref="T25:T26"/>
    <mergeCell ref="U25:U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5</vt:i4>
      </vt:variant>
    </vt:vector>
  </HeadingPairs>
  <TitlesOfParts>
    <vt:vector size="7" baseType="lpstr">
      <vt:lpstr>Sheet1</vt:lpstr>
      <vt:lpstr>Sheet2</vt:lpstr>
      <vt:lpstr>_20.01.01</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Das Brasov</cp:lastModifiedBy>
  <cp:revision>1</cp:revision>
  <cp:lastPrinted>2024-04-03T11:47:22Z</cp:lastPrinted>
  <dcterms:created xsi:type="dcterms:W3CDTF">2016-08-11T08:26:00Z</dcterms:created>
  <dcterms:modified xsi:type="dcterms:W3CDTF">2024-04-09T09:04:32Z</dcterms:modified>
  <cp:version>1048576</cp:version>
</cp:coreProperties>
</file>