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DAS\DAS Brasov 2024\02 INFO PUBLICE IN MEDIUL ONLINE\01. DATE PUBLICATE -SITE 2024\DATE PUBLICATE\06 BAPA\PAAP\25.07.2024\"/>
    </mc:Choice>
  </mc:AlternateContent>
  <xr:revisionPtr revIDLastSave="0" documentId="8_{3A0F96F4-3BDA-4F8C-9D10-E1429C76F867}" xr6:coauthVersionLast="47" xr6:coauthVersionMax="47" xr10:uidLastSave="{00000000-0000-0000-0000-000000000000}"/>
  <bookViews>
    <workbookView xWindow="-120" yWindow="-120" windowWidth="29040" windowHeight="15840" activeTab="1" xr2:uid="{00000000-000D-0000-FFFF-FFFF00000000}"/>
  </bookViews>
  <sheets>
    <sheet name="Sheet1" sheetId="1" r:id="rId1"/>
    <sheet name="Sheet2" sheetId="2" r:id="rId2"/>
  </sheets>
  <definedNames>
    <definedName name="_20.01.01">Sheet2!$B$25</definedName>
    <definedName name="_Hlk11055180" localSheetId="0">Sheet1!#REF!</definedName>
    <definedName name="_xlnm.Print_Titles" localSheetId="0">Sheet1!$19:$22</definedName>
    <definedName name="_xlnm.Print_Titles" localSheetId="1">Sheet2!$21:$23</definedName>
    <definedName name="_xlnm.Print_Area" localSheetId="0">Sheet1!$A$1:$AB$73</definedName>
    <definedName name="_xlnm.Print_Area" localSheetId="1">Sheet2!$A$1:$AA$174</definedName>
  </definedNames>
  <calcPr calcId="191029"/>
</workbook>
</file>

<file path=xl/calcChain.xml><?xml version="1.0" encoding="utf-8"?>
<calcChain xmlns="http://schemas.openxmlformats.org/spreadsheetml/2006/main">
  <c r="P117" i="2" l="1"/>
  <c r="Q117" i="2"/>
  <c r="R117" i="2"/>
  <c r="S117" i="2"/>
  <c r="X117" i="2" s="1"/>
  <c r="T117" i="2"/>
  <c r="U117" i="2"/>
  <c r="V117" i="2"/>
  <c r="W117" i="2"/>
  <c r="F118" i="2"/>
  <c r="O117" i="2"/>
  <c r="P116" i="2"/>
  <c r="Q116" i="2"/>
  <c r="R116" i="2"/>
  <c r="S116" i="2"/>
  <c r="T116" i="2"/>
  <c r="U116" i="2"/>
  <c r="V116" i="2"/>
  <c r="W116" i="2"/>
  <c r="P132" i="2"/>
  <c r="Q132" i="2"/>
  <c r="R132" i="2"/>
  <c r="S132" i="2"/>
  <c r="T132" i="2"/>
  <c r="U132" i="2"/>
  <c r="V132" i="2"/>
  <c r="W132" i="2"/>
  <c r="F133" i="2"/>
  <c r="O132" i="2"/>
  <c r="X132" i="2" l="1"/>
  <c r="O116" i="2"/>
  <c r="X116" i="2" s="1"/>
  <c r="W61" i="2" l="1"/>
  <c r="W60" i="2"/>
  <c r="W59" i="2"/>
  <c r="N25" i="1"/>
  <c r="I35" i="1"/>
  <c r="G35" i="1"/>
  <c r="G42" i="1" s="1"/>
  <c r="F26" i="1"/>
  <c r="W105" i="2" l="1"/>
  <c r="W106" i="2"/>
  <c r="W107" i="2"/>
  <c r="W108" i="2"/>
  <c r="W109" i="2"/>
  <c r="W110" i="2"/>
  <c r="W111" i="2"/>
  <c r="W112" i="2"/>
  <c r="W113" i="2"/>
  <c r="W114" i="2"/>
  <c r="W115" i="2"/>
  <c r="W99" i="2"/>
  <c r="W100" i="2"/>
  <c r="W101" i="2"/>
  <c r="W102" i="2"/>
  <c r="W103" i="2"/>
  <c r="V100" i="2"/>
  <c r="V101" i="2"/>
  <c r="V102" i="2"/>
  <c r="V103" i="2"/>
  <c r="W128" i="2"/>
  <c r="W129" i="2"/>
  <c r="W130" i="2"/>
  <c r="W131" i="2"/>
  <c r="W134" i="2"/>
  <c r="W135" i="2"/>
  <c r="W136" i="2"/>
  <c r="W137" i="2"/>
  <c r="W138" i="2"/>
  <c r="W139" i="2"/>
  <c r="W140" i="2"/>
  <c r="W141" i="2"/>
  <c r="V122" i="2"/>
  <c r="W122" i="2"/>
  <c r="V123" i="2"/>
  <c r="W123" i="2"/>
  <c r="V124" i="2"/>
  <c r="W124" i="2"/>
  <c r="V125" i="2"/>
  <c r="W125" i="2"/>
  <c r="V126" i="2"/>
  <c r="W126" i="2"/>
  <c r="V127" i="2"/>
  <c r="W127" i="2"/>
  <c r="W121" i="2"/>
  <c r="X104" i="2"/>
  <c r="X120"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8" i="2" s="1"/>
  <c r="W37" i="2"/>
  <c r="W39" i="2"/>
  <c r="W40" i="2"/>
  <c r="W41" i="2"/>
  <c r="W28" i="2"/>
  <c r="W29" i="2" s="1"/>
  <c r="W30" i="2"/>
  <c r="W31" i="2" s="1"/>
  <c r="W32" i="2"/>
  <c r="W33" i="2"/>
  <c r="V28" i="2"/>
  <c r="W25" i="2"/>
  <c r="W27" i="2" s="1"/>
  <c r="W142" i="2"/>
  <c r="W150" i="2"/>
  <c r="V147" i="2"/>
  <c r="W147" i="2"/>
  <c r="V148" i="2"/>
  <c r="W148" i="2"/>
  <c r="V149" i="2"/>
  <c r="W149" i="2"/>
  <c r="V150" i="2"/>
  <c r="W146" i="2"/>
  <c r="W143" i="2"/>
  <c r="N144" i="2"/>
  <c r="M35" i="1"/>
  <c r="W96" i="2"/>
  <c r="W97" i="2" s="1"/>
  <c r="N97" i="2"/>
  <c r="H83" i="2"/>
  <c r="N83" i="2"/>
  <c r="F38" i="2"/>
  <c r="W42" i="2" l="1"/>
  <c r="W90" i="2"/>
  <c r="W118" i="2"/>
  <c r="W47" i="2"/>
  <c r="W87" i="2"/>
  <c r="W133" i="2"/>
  <c r="W34" i="2"/>
  <c r="W53" i="2"/>
  <c r="W78" i="2"/>
  <c r="W144" i="2"/>
  <c r="W119" i="2" l="1"/>
  <c r="W151" i="2"/>
  <c r="W79" i="2"/>
  <c r="I42" i="1"/>
  <c r="P131" i="2" l="1"/>
  <c r="Q131" i="2"/>
  <c r="R131" i="2"/>
  <c r="S131" i="2"/>
  <c r="T131" i="2"/>
  <c r="U131" i="2"/>
  <c r="V131" i="2"/>
  <c r="F41" i="1" l="1"/>
  <c r="O131" i="2" l="1"/>
  <c r="X131" i="2" s="1"/>
  <c r="P143" i="2" l="1"/>
  <c r="Q143" i="2"/>
  <c r="R143" i="2"/>
  <c r="S143" i="2"/>
  <c r="T143" i="2"/>
  <c r="U143" i="2"/>
  <c r="V143" i="2"/>
  <c r="F144" i="2"/>
  <c r="O143" i="2"/>
  <c r="X143" i="2" l="1"/>
  <c r="F148" i="2"/>
  <c r="P115" i="2" l="1"/>
  <c r="Q115" i="2"/>
  <c r="R115" i="2"/>
  <c r="S115" i="2"/>
  <c r="T115" i="2"/>
  <c r="U115" i="2"/>
  <c r="V115" i="2"/>
  <c r="O115" i="2"/>
  <c r="X115" i="2" l="1"/>
  <c r="O31" i="1"/>
  <c r="P31" i="1"/>
  <c r="Q31" i="1"/>
  <c r="R31" i="1"/>
  <c r="S31" i="1"/>
  <c r="T31" i="1"/>
  <c r="U31" i="1"/>
  <c r="O32" i="1"/>
  <c r="P32" i="1"/>
  <c r="Q32" i="1"/>
  <c r="R32" i="1"/>
  <c r="S32" i="1"/>
  <c r="T32" i="1"/>
  <c r="U32" i="1"/>
  <c r="N32" i="1"/>
  <c r="V32" i="1" l="1"/>
  <c r="P114" i="2"/>
  <c r="Q114" i="2"/>
  <c r="R114" i="2"/>
  <c r="S114" i="2"/>
  <c r="T114" i="2"/>
  <c r="U114" i="2"/>
  <c r="V114" i="2"/>
  <c r="O114" i="2"/>
  <c r="X114" i="2" l="1"/>
  <c r="F97" i="2"/>
  <c r="G97" i="2"/>
  <c r="H97" i="2"/>
  <c r="I97" i="2"/>
  <c r="J97" i="2"/>
  <c r="U33" i="1"/>
  <c r="R33" i="1"/>
  <c r="Q33" i="1"/>
  <c r="S33" i="1"/>
  <c r="T33" i="1"/>
  <c r="N31" i="1"/>
  <c r="N33" i="1"/>
  <c r="P33" i="1"/>
  <c r="M92" i="2"/>
  <c r="M24" i="1"/>
  <c r="V31" i="1" l="1"/>
  <c r="V33" i="1"/>
  <c r="L35"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9" i="2"/>
  <c r="P150" i="2" s="1"/>
  <c r="Q149" i="2"/>
  <c r="Q150" i="2" s="1"/>
  <c r="R149" i="2"/>
  <c r="R150" i="2" s="1"/>
  <c r="S149" i="2"/>
  <c r="S150" i="2" s="1"/>
  <c r="T149" i="2"/>
  <c r="T150" i="2" s="1"/>
  <c r="U149" i="2"/>
  <c r="U150" i="2" s="1"/>
  <c r="O149" i="2"/>
  <c r="O147" i="2"/>
  <c r="P147" i="2"/>
  <c r="Q147" i="2"/>
  <c r="R147" i="2"/>
  <c r="S147" i="2"/>
  <c r="T147" i="2"/>
  <c r="U147" i="2"/>
  <c r="P146" i="2"/>
  <c r="Q146" i="2"/>
  <c r="R146" i="2"/>
  <c r="S146" i="2"/>
  <c r="T146" i="2"/>
  <c r="U146" i="2"/>
  <c r="V146" i="2"/>
  <c r="O146"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P134" i="2"/>
  <c r="Q134" i="2"/>
  <c r="R134" i="2"/>
  <c r="S134" i="2"/>
  <c r="T134" i="2"/>
  <c r="U134" i="2"/>
  <c r="V134" i="2"/>
  <c r="O134"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V128" i="2"/>
  <c r="O129" i="2"/>
  <c r="P129" i="2"/>
  <c r="Q129" i="2"/>
  <c r="R129" i="2"/>
  <c r="S129" i="2"/>
  <c r="T129" i="2"/>
  <c r="U129" i="2"/>
  <c r="V129" i="2"/>
  <c r="O130" i="2"/>
  <c r="P130" i="2"/>
  <c r="Q130" i="2"/>
  <c r="R130" i="2"/>
  <c r="S130" i="2"/>
  <c r="T130" i="2"/>
  <c r="U130" i="2"/>
  <c r="V130" i="2"/>
  <c r="P121" i="2"/>
  <c r="Q121" i="2"/>
  <c r="R121" i="2"/>
  <c r="S121" i="2"/>
  <c r="T121" i="2"/>
  <c r="U121" i="2"/>
  <c r="V121" i="2"/>
  <c r="O121"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36" i="1"/>
  <c r="P36" i="1"/>
  <c r="Q36" i="1"/>
  <c r="R36" i="1"/>
  <c r="S36" i="1"/>
  <c r="T36" i="1"/>
  <c r="U36" i="1"/>
  <c r="O37" i="1"/>
  <c r="P37" i="1"/>
  <c r="Q37" i="1"/>
  <c r="R37" i="1"/>
  <c r="S37" i="1"/>
  <c r="T37" i="1"/>
  <c r="U37" i="1"/>
  <c r="O38" i="1"/>
  <c r="P38" i="1"/>
  <c r="Q38" i="1"/>
  <c r="R38" i="1"/>
  <c r="S38" i="1"/>
  <c r="T38" i="1"/>
  <c r="U38" i="1"/>
  <c r="O39" i="1"/>
  <c r="P39" i="1"/>
  <c r="Q39" i="1"/>
  <c r="R39" i="1"/>
  <c r="S39" i="1"/>
  <c r="T39" i="1"/>
  <c r="U39" i="1"/>
  <c r="O40" i="1"/>
  <c r="P40" i="1"/>
  <c r="Q40" i="1"/>
  <c r="R40" i="1"/>
  <c r="S40" i="1"/>
  <c r="T40" i="1"/>
  <c r="U40" i="1"/>
  <c r="N37" i="1"/>
  <c r="N38" i="1"/>
  <c r="N39" i="1"/>
  <c r="N40" i="1"/>
  <c r="N36" i="1"/>
  <c r="N34" i="1"/>
  <c r="O34" i="1"/>
  <c r="P34" i="1"/>
  <c r="Q34" i="1"/>
  <c r="R34" i="1"/>
  <c r="S34" i="1"/>
  <c r="T34" i="1"/>
  <c r="U34" i="1"/>
  <c r="O30" i="1"/>
  <c r="P30" i="1"/>
  <c r="Q30" i="1"/>
  <c r="R30" i="1"/>
  <c r="S30" i="1"/>
  <c r="T30" i="1"/>
  <c r="U30" i="1"/>
  <c r="N30" i="1"/>
  <c r="O29" i="1"/>
  <c r="P29" i="1"/>
  <c r="Q29" i="1"/>
  <c r="R29" i="1"/>
  <c r="S29" i="1"/>
  <c r="T29" i="1"/>
  <c r="U29" i="1"/>
  <c r="N29" i="1"/>
  <c r="O27" i="1"/>
  <c r="O28" i="1" s="1"/>
  <c r="P27" i="1"/>
  <c r="P28" i="1" s="1"/>
  <c r="Q27" i="1"/>
  <c r="Q28" i="1" s="1"/>
  <c r="R27" i="1"/>
  <c r="R28" i="1" s="1"/>
  <c r="S27" i="1"/>
  <c r="S28" i="1" s="1"/>
  <c r="T27" i="1"/>
  <c r="T28" i="1" s="1"/>
  <c r="U27" i="1"/>
  <c r="U28" i="1" s="1"/>
  <c r="N27" i="1"/>
  <c r="N28" i="1" s="1"/>
  <c r="L24" i="1"/>
  <c r="O25" i="1"/>
  <c r="P25" i="1"/>
  <c r="Q25" i="1"/>
  <c r="R25" i="1"/>
  <c r="S25" i="1"/>
  <c r="T25" i="1"/>
  <c r="U25" i="1"/>
  <c r="O23" i="1"/>
  <c r="O24" i="1" s="1"/>
  <c r="P23" i="1"/>
  <c r="P24" i="1" s="1"/>
  <c r="Q23" i="1"/>
  <c r="Q24" i="1" s="1"/>
  <c r="R23" i="1"/>
  <c r="R24" i="1" s="1"/>
  <c r="S23" i="1"/>
  <c r="S24" i="1" s="1"/>
  <c r="T23" i="1"/>
  <c r="T24" i="1" s="1"/>
  <c r="U23" i="1"/>
  <c r="U24" i="1" s="1"/>
  <c r="N23" i="1"/>
  <c r="N24" i="1" s="1"/>
  <c r="J24" i="1"/>
  <c r="F35" i="1"/>
  <c r="H35" i="1"/>
  <c r="H42" i="1" s="1"/>
  <c r="J35" i="1"/>
  <c r="K35"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O133" i="2" l="1"/>
  <c r="X37" i="2"/>
  <c r="X60" i="2"/>
  <c r="X61" i="2"/>
  <c r="X64" i="2"/>
  <c r="X65" i="2"/>
  <c r="X68" i="2"/>
  <c r="X69" i="2"/>
  <c r="X72" i="2"/>
  <c r="X75" i="2"/>
  <c r="X77" i="2"/>
  <c r="X96" i="2"/>
  <c r="X102" i="2"/>
  <c r="X105" i="2"/>
  <c r="X106" i="2"/>
  <c r="X40" i="2"/>
  <c r="X112" i="2"/>
  <c r="X110" i="2"/>
  <c r="X108" i="2"/>
  <c r="X121" i="2"/>
  <c r="X134" i="2"/>
  <c r="X146" i="2"/>
  <c r="X57" i="2"/>
  <c r="X56" i="2"/>
  <c r="X55" i="2"/>
  <c r="O92" i="2"/>
  <c r="X91" i="2"/>
  <c r="O97" i="2"/>
  <c r="X97" i="2" s="1"/>
  <c r="X95" i="2"/>
  <c r="O100" i="2"/>
  <c r="X100" i="2" s="1"/>
  <c r="X99" i="2"/>
  <c r="X127" i="2"/>
  <c r="X125" i="2"/>
  <c r="X123" i="2"/>
  <c r="X147"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30" i="2"/>
  <c r="X129" i="2"/>
  <c r="X128" i="2"/>
  <c r="X126" i="2"/>
  <c r="X124" i="2"/>
  <c r="X122" i="2"/>
  <c r="X142" i="2"/>
  <c r="X141" i="2"/>
  <c r="X140" i="2"/>
  <c r="X139" i="2"/>
  <c r="X138" i="2"/>
  <c r="X137" i="2"/>
  <c r="X136" i="2"/>
  <c r="X135" i="2"/>
  <c r="O150" i="2"/>
  <c r="X150" i="2" s="1"/>
  <c r="X149" i="2"/>
  <c r="U144" i="2"/>
  <c r="S144" i="2"/>
  <c r="Q144" i="2"/>
  <c r="U148" i="2"/>
  <c r="S148" i="2"/>
  <c r="Q148" i="2"/>
  <c r="N35" i="1"/>
  <c r="T35" i="1"/>
  <c r="R35" i="1"/>
  <c r="P35" i="1"/>
  <c r="V39" i="1"/>
  <c r="V37" i="1"/>
  <c r="U133" i="2"/>
  <c r="S133" i="2"/>
  <c r="Q133" i="2"/>
  <c r="O148" i="2"/>
  <c r="N41" i="1"/>
  <c r="O144" i="2"/>
  <c r="O118" i="2"/>
  <c r="V30" i="1"/>
  <c r="V34" i="1"/>
  <c r="U41" i="1"/>
  <c r="S41" i="1"/>
  <c r="Q41" i="1"/>
  <c r="O41" i="1"/>
  <c r="T41" i="1"/>
  <c r="R41" i="1"/>
  <c r="P41" i="1"/>
  <c r="U35" i="1"/>
  <c r="S35" i="1"/>
  <c r="Q35" i="1"/>
  <c r="O35" i="1"/>
  <c r="V40" i="1"/>
  <c r="V38" i="1"/>
  <c r="V28" i="1"/>
  <c r="V27" i="1"/>
  <c r="T26" i="1"/>
  <c r="R26" i="1"/>
  <c r="P26" i="1"/>
  <c r="V29" i="1"/>
  <c r="V36" i="1"/>
  <c r="U26" i="1"/>
  <c r="S26" i="1"/>
  <c r="Q26" i="1"/>
  <c r="O26" i="1"/>
  <c r="N26" i="1"/>
  <c r="V25" i="1"/>
  <c r="V144" i="2"/>
  <c r="T144" i="2"/>
  <c r="R144" i="2"/>
  <c r="P144" i="2"/>
  <c r="O42" i="2"/>
  <c r="U42" i="2"/>
  <c r="S42" i="2"/>
  <c r="Q42" i="2"/>
  <c r="V133" i="2"/>
  <c r="T133" i="2"/>
  <c r="R133" i="2"/>
  <c r="P133" i="2"/>
  <c r="T148" i="2"/>
  <c r="R148" i="2"/>
  <c r="P148" i="2"/>
  <c r="T42" i="2"/>
  <c r="R42" i="2"/>
  <c r="P42" i="2"/>
  <c r="U118" i="2"/>
  <c r="S118" i="2"/>
  <c r="Q118" i="2"/>
  <c r="V118" i="2"/>
  <c r="T118" i="2"/>
  <c r="R118" i="2"/>
  <c r="P118" i="2"/>
  <c r="V42" i="2"/>
  <c r="V23" i="1"/>
  <c r="V24" i="1"/>
  <c r="O78" i="2"/>
  <c r="V78" i="2"/>
  <c r="T78" i="2"/>
  <c r="R78" i="2"/>
  <c r="P78" i="2"/>
  <c r="U78" i="2"/>
  <c r="S78" i="2"/>
  <c r="Q78" i="2"/>
  <c r="V92" i="2"/>
  <c r="V38" i="2"/>
  <c r="T38" i="2"/>
  <c r="R38" i="2"/>
  <c r="P38" i="2"/>
  <c r="O38" i="2"/>
  <c r="U38" i="2"/>
  <c r="S38" i="2"/>
  <c r="Q38" i="2"/>
  <c r="X78" i="2" l="1"/>
  <c r="X133" i="2"/>
  <c r="X42" i="2"/>
  <c r="X144" i="2"/>
  <c r="X148" i="2"/>
  <c r="X92" i="2"/>
  <c r="X38" i="2"/>
  <c r="X118" i="2"/>
  <c r="O42" i="1"/>
  <c r="S42" i="1"/>
  <c r="P42" i="1"/>
  <c r="T42" i="1"/>
  <c r="Q42" i="1"/>
  <c r="U42" i="1"/>
  <c r="R42" i="1"/>
  <c r="N42" i="1"/>
  <c r="V41" i="1"/>
  <c r="V35" i="1"/>
  <c r="V26" i="1"/>
  <c r="V42" i="1" l="1"/>
  <c r="F42" i="1"/>
  <c r="J26" i="1"/>
  <c r="J42" i="1" s="1"/>
  <c r="K26" i="1"/>
  <c r="K42" i="1" s="1"/>
  <c r="L26" i="1"/>
  <c r="L42" i="1" s="1"/>
  <c r="M26" i="1"/>
  <c r="M42"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1" i="2"/>
  <c r="X90" i="2"/>
  <c r="O79" i="2"/>
  <c r="X79" i="2" s="1"/>
  <c r="X53" i="2"/>
  <c r="S151" i="2"/>
  <c r="V151" i="2"/>
  <c r="O151" i="2"/>
  <c r="P151" i="2"/>
  <c r="T151" i="2"/>
  <c r="Q151" i="2"/>
  <c r="U151" i="2"/>
  <c r="S119" i="2"/>
  <c r="V119" i="2"/>
  <c r="O119" i="2"/>
  <c r="P119" i="2"/>
  <c r="T119" i="2"/>
  <c r="Q119" i="2"/>
  <c r="U119" i="2"/>
  <c r="R119" i="2"/>
  <c r="X119" i="2" l="1"/>
  <c r="X1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tc={001D0020-008B-4AD4-8030-004F000E00C6}</author>
  </authors>
  <commentList>
    <comment ref="F151" authorId="0" shapeId="0" xr:uid="{00000000-0006-0000-0100-00000100000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<sst xmlns="http://schemas.openxmlformats.org/spreadsheetml/2006/main" count="887" uniqueCount="399">
  <si>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</si>
  <si>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</si>
  <si>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</si>
  <si>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</si>
  <si>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</si>
  <si>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</si>
  <si>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</si>
  <si>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</si>
  <si>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</si>
  <si>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</si>
  <si>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</si>
  <si>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</si>
  <si>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</si>
  <si>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</si>
  <si>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</si>
  <si>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</si>
  <si>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</si>
  <si>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</si>
  <si>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</si>
  <si>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</si>
  <si>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</si>
  <si>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</si>
  <si>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</si>
  <si>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</si>
  <si>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</si>
  <si>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</si>
  <si>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</si>
  <si>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</si>
  <si>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</si>
  <si>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</si>
  <si>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</si>
  <si>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</si>
  <si>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</si>
  <si>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</si>
  <si>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</si>
  <si>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</si>
  <si>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</si>
  <si>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</si>
  <si>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</si>
  <si>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</si>
  <si>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</si>
  <si>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</si>
  <si>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</si>
  <si>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</si>
  <si>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</si>
  <si>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</si>
  <si>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</si>
  <si>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</si>
  <si>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</si>
  <si>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</si>
  <si>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</si>
  <si>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</si>
  <si>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</si>
  <si>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</si>
  <si>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</si>
  <si>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</si>
  <si>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</si>
  <si>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</si>
  <si>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</si>
  <si>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</si>
  <si>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</si>
  <si>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</si>
  <si>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</si>
  <si>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</si>
  <si>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</si>
  <si>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</si>
  <si>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</si>
  <si>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</si>
  <si>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</si>
  <si>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</si>
  <si>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</si>
  <si>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</si>
  <si>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</si>
  <si>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</si>
  <si>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</si>
  <si>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</si>
  <si>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</si>
  <si>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</si>
  <si>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</si>
  <si>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</si>
  <si>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</si>
  <si>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</si>
  <si>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</si>
  <si>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</si>
  <si>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</si>
  <si>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</si>
  <si>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</si>
  <si>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</si>
  <si>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</si>
  <si>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</si>
  <si>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</si>
  <si>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</si>
  <si>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</si>
  <si>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</si>
  <si>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</si>
  <si>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</si>
  <si>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</si>
  <si>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</si>
  <si>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</si>
  <si>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</si>
  <si>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</si>
  <si>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</si>
  <si>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</si>
  <si>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</si>
  <si>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</si>
  <si>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</si>
  <si>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</si>
  <si>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</si>
  <si>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</si>
  <si>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</si>
  <si>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</si>
  <si>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</si>
  <si>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</si>
  <si>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</si>
  <si>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</si>
  <si>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</si>
  <si>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</si>
  <si>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</si>
  <si>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</si>
  <si>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</si>
  <si>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</si>
  <si>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</si>
  <si>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</si>
  <si>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</si>
  <si>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</si>
  <si>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</si>
  <si>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</si>
  <si>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</si>
  <si>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</si>
  <si>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</si>
  <si>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</si>
  <si>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</si>
  <si>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</si>
  <si>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</si>
  <si>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</si>
  <si>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</si>
  <si>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</si>
  <si>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</si>
  <si>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</si>
  <si>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</si>
  <si>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</si>
  <si>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</si>
  <si>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</si>
  <si>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</si>
  <si>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</si>
  <si>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</si>
  <si>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</si>
  <si>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</si>
  <si>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</si>
  <si>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</si>
  <si>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</si>
  <si>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</si>
  <si>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</si>
  <si>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</si>
  <si>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</si>
  <si>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</si>
  <si>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</si>
  <si>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</si>
  <si>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</si>
  <si>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</si>
  <si>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</si>
  <si>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</si>
  <si>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</si>
  <si>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</si>
  <si>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</si>
  <si>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</si>
  <si>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</si>
  <si>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</si>
  <si>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</si>
  <si>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</si>
  <si>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</si>
  <si>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</si>
  <si>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</si>
  <si>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</si>
  <si>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</si>
  <si>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</si>
  <si>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</si>
  <si>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</si>
  <si>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</si>
  <si>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</si>
  <si>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</si>
  <si>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</si>
  <si>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</si>
  <si>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</si>
  <si>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</si>
  <si>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</si>
  <si>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</si>
  <si>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</si>
  <si>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</si>
  <si>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</si>
  <si>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</si>
  <si>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</si>
  <si>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</si>
  <si>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</si>
  <si>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</si>
  <si>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</si>
  <si>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</si>
  <si>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</si>
  <si>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</si>
  <si>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</si>
  <si>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</si>
  <si>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</si>
  <si>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</si>
  <si>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</si>
  <si>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</si>
  <si>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</si>
  <si>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</si>
  <si>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</si>
  <si>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</si>
  <si>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</si>
  <si>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</si>
  <si>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</si>
  <si>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</si>
  <si>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</si>
  <si>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</si>
  <si>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</si>
  <si>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</si>
  <si>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</si>
  <si>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</si>
  <si>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</si>
  <si>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</si>
  <si>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</si>
  <si>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</si>
  <si>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</si>
  <si>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</si>
  <si>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</si>
  <si>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</si>
  <si>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</si>
  <si>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</si>
  <si>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</si>
  <si>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</si>
  <si>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</si>
  <si>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</si>
  <si>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</si>
  <si>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</si>
  <si>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</si>
  <si>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</si>
  <si>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</si>
  <si>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</si>
  <si>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</si>
  <si>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</si>
  <si>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</si>
  <si>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</si>
  <si>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</si>
  <si>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</si>
  <si>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</si>
  <si>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</si>
  <si>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</si>
  <si>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</si>
  <si>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</si>
  <si>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</si>
  <si>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</si>
  <si>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</si>
  <si>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</si>
  <si>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</si>
  <si>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</si>
  <si>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</si>
  <si>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</si>
  <si>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</si>
  <si>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</si>
  <si>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</si>
  <si>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</si>
  <si>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</si>
  <si>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</si>
  <si>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</si>
  <si>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</si>
  <si>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</si>
  <si>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</si>
  <si>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</si>
  <si>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</si>
  <si>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</si>
  <si>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</si>
  <si>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</si>
  <si>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</si>
  <si>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</si>
  <si>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</si>
  <si>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</si>
  <si>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</si>
  <si>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</si>
  <si>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</si>
  <si>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</si>
  <si>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</si>
  <si>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</si>
  <si>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</si>
  <si>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</si>
  <si>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</si>
  <si>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</si>
  <si>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</si>
  <si>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</si>
  <si>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</si>
  <si>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</si>
  <si>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</si>
  <si>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</si>
  <si>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</si>
  <si>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</si>
  <si>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</si>
  <si>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</si>
  <si>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</si>
  <si>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</si>
  <si>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</si>
  <si>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</si>
  <si>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</si>
  <si>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</si>
  <si>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</si>
  <si>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</si>
  <si>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</si>
  <si>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</si>
  <si>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</si>
  <si>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</si>
  <si>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</si>
  <si>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</si>
  <si>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</si>
  <si>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</si>
  <si>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</si>
  <si>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</si>
  <si>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</si>
  <si>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</si>
  <si>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</si>
  <si>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</si>
  <si>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</si>
  <si>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</si>
  <si>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</si>
  <si>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</si>
  <si>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</si>
  <si>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</si>
  <si>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</si>
  <si>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</si>
  <si>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</si>
  <si>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</si>
  <si>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</si>
  <si>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</si>
  <si>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</si>
  <si>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</si>
  <si>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</si>
  <si>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</si>
  <si>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</si>
  <si>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</si>
  <si>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</si>
  <si>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</si>
  <si>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</si>
  <si>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</si>
  <si>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</si>
  <si>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</si>
  <si>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</si>
  <si>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</si>
  <si>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</si>
  <si>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</si>
  <si>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</si>
  <si>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</si>
  <si>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</si>
  <si>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</si>
  <si>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</si>
  <si>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</si>
  <si>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</si>
  <si>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</si>
  <si>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</si>
  <si>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</si>
  <si>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</si>
  <si>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</si>
  <si>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</si>
  <si>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</si>
  <si>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</si>
  <si>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</si>
  <si>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</si>
  <si>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</si>
  <si>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</si>
  <si>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</si>
  <si>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</si>
  <si>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</si>
  <si>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</si>
  <si>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</si>
  <si>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</si>
  <si>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</si>
  <si>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</si>
  <si>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</si>
  <si>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</si>
  <si>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</si>
  <si>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</si>
  <si>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</si>
  <si>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</si>
  <si>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</si>
  <si>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</si>
  <si>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</si>
  <si>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</si>
  <si>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</si>
  <si>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</si>
  <si>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</si>
  <si>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Șef Birou Achiziții Publice,  Aprovizionare</t>
  </si>
  <si>
    <t>Biroul Achiziții Publice, Aprovizionare (ind.dos.II.E)</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</si>
  <si>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</si>
  <si>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</si>
  <si>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</si>
  <si>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</si>
  <si>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</si>
  <si>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Servicii în domeniul SU</t>
  </si>
  <si>
    <t>75251110-4 </t>
  </si>
  <si>
    <t xml:space="preserve"> P  DIRECTOR GENERAL</t>
  </si>
  <si>
    <t>P  DIRECTOR GENERAL</t>
  </si>
  <si>
    <t>Șef Birou Achiziții Publice, Aprovizionare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</si>
</sst>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34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1" fillId="0" borderId="4" xfId="0" applyFont="1" applyBorder="1" applyAlignment="1">
      <alignment horizontal="center"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3"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4" fillId="0" borderId="0" xfId="0" applyFont="1" applyAlignment="1">
      <alignment horizontal="center" vertical="center"/>
    </xf>
    <xf numFmtId="0" fontId="24" fillId="0" borderId="4" xfId="0" applyFont="1" applyBorder="1" applyAlignment="1">
      <alignment horizontal="center" vertical="center"/>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9" fillId="0" borderId="4" xfId="0" applyFont="1" applyBorder="1" applyAlignment="1">
      <alignment vertical="center"/>
    </xf>
    <xf numFmtId="49" fontId="25" fillId="0" borderId="4" xfId="0" applyNumberFormat="1" applyFont="1" applyBorder="1" applyAlignment="1">
      <alignment vertical="center" wrapText="1"/>
    </xf>
    <xf numFmtId="0" fontId="25"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4" fillId="0" borderId="0" xfId="0" applyFont="1" applyAlignment="1">
      <alignment vertical="center"/>
    </xf>
    <xf numFmtId="0" fontId="24" fillId="0" borderId="4" xfId="0" applyFont="1" applyBorder="1" applyAlignment="1">
      <alignment horizontal="center" vertical="center" wrapText="1"/>
    </xf>
    <xf numFmtId="0" fontId="14" fillId="0" borderId="4" xfId="0" applyFont="1" applyBorder="1" applyAlignment="1">
      <alignment horizontal="center" vertical="center"/>
    </xf>
    <xf numFmtId="0" fontId="24" fillId="0" borderId="4" xfId="0" applyFont="1" applyBorder="1" applyAlignment="1">
      <alignment vertical="center"/>
    </xf>
    <xf numFmtId="0" fontId="12" fillId="0" borderId="4" xfId="0" applyFont="1" applyBorder="1" applyAlignment="1">
      <alignment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4"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4" fillId="3" borderId="4" xfId="0" applyFont="1" applyFill="1" applyBorder="1" applyAlignment="1">
      <alignment vertical="center"/>
    </xf>
    <xf numFmtId="0" fontId="8"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Alignment="1">
      <alignment horizontal="left" vertical="center" wrapText="1"/>
    </xf>
    <xf numFmtId="1" fontId="8" fillId="0" borderId="0" xfId="0" applyNumberFormat="1" applyFont="1" applyAlignment="1">
      <alignment horizontal="center" vertical="center"/>
    </xf>
    <xf numFmtId="2" fontId="20"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right" vertical="center"/>
    </xf>
    <xf numFmtId="0" fontId="6" fillId="0" borderId="7" xfId="0" applyFont="1" applyBorder="1" applyAlignment="1">
      <alignment vertical="center"/>
    </xf>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6" fillId="0" borderId="0" xfId="0" applyFont="1" applyAlignment="1">
      <alignment vertical="center" wrapText="1"/>
    </xf>
    <xf numFmtId="0" fontId="14" fillId="0" borderId="0" xfId="0" applyFont="1"/>
    <xf numFmtId="0" fontId="8" fillId="0" borderId="0" xfId="0" applyFont="1" applyAlignment="1">
      <alignment horizontal="left"/>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16"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6" fillId="0" borderId="28" xfId="0" applyFont="1" applyBorder="1" applyAlignment="1">
      <alignment horizontal="center" vertical="center" wrapText="1"/>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25"/>
  <sheetViews>
    <sheetView topLeftCell="A40" zoomScale="84" workbookViewId="0">
      <selection activeCell="Q72" sqref="Q72:S72"/>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55"/>
      <c r="C2" s="255"/>
      <c r="D2" s="283"/>
      <c r="E2" s="283"/>
      <c r="F2" s="283"/>
      <c r="G2" s="283"/>
      <c r="H2" s="283"/>
      <c r="I2" s="283"/>
      <c r="J2" s="283"/>
      <c r="K2" s="283"/>
      <c r="L2" s="283"/>
      <c r="M2" s="283"/>
      <c r="N2" s="283"/>
      <c r="O2" s="283"/>
      <c r="P2" s="283"/>
      <c r="Q2" s="283"/>
      <c r="R2" s="283"/>
      <c r="S2" s="283"/>
      <c r="T2" s="283"/>
      <c r="U2" s="283"/>
      <c r="V2" s="283"/>
      <c r="W2" s="283"/>
    </row>
    <row r="3" spans="1:30" ht="14.25" customHeight="1" x14ac:dyDescent="0.2">
      <c r="B3" s="255"/>
      <c r="C3" s="255"/>
      <c r="D3" s="283"/>
      <c r="E3" s="283"/>
      <c r="F3" s="283"/>
      <c r="G3" s="283"/>
      <c r="H3" s="283"/>
      <c r="I3" s="283"/>
      <c r="J3" s="283"/>
      <c r="K3" s="283"/>
      <c r="L3" s="283"/>
      <c r="M3" s="283"/>
      <c r="N3" s="283"/>
      <c r="O3" s="283"/>
      <c r="P3" s="283"/>
      <c r="Q3" s="283"/>
      <c r="R3" s="283"/>
      <c r="S3" s="283"/>
      <c r="T3" s="283"/>
      <c r="U3" s="283"/>
      <c r="V3" s="283"/>
      <c r="W3" s="283"/>
    </row>
    <row r="4" spans="1:30" ht="17.25" customHeight="1" x14ac:dyDescent="0.2">
      <c r="A4" s="8"/>
      <c r="B4" s="255"/>
      <c r="C4" s="255"/>
      <c r="D4" s="283"/>
      <c r="E4" s="283"/>
      <c r="F4" s="283"/>
      <c r="G4" s="283"/>
      <c r="H4" s="283"/>
      <c r="I4" s="283"/>
      <c r="J4" s="283"/>
      <c r="K4" s="283"/>
      <c r="L4" s="283"/>
      <c r="M4" s="283"/>
      <c r="N4" s="283"/>
      <c r="O4" s="283"/>
      <c r="P4" s="283"/>
      <c r="Q4" s="283"/>
      <c r="R4" s="283"/>
      <c r="S4" s="283"/>
      <c r="T4" s="283"/>
      <c r="U4" s="283"/>
      <c r="V4" s="283"/>
      <c r="W4" s="283"/>
    </row>
    <row r="5" spans="1:30" ht="17.25" customHeight="1" x14ac:dyDescent="0.2">
      <c r="A5" s="8"/>
      <c r="B5" s="256"/>
      <c r="C5" s="256"/>
      <c r="D5" s="283"/>
      <c r="E5" s="283"/>
      <c r="F5" s="283"/>
      <c r="G5" s="283"/>
      <c r="H5" s="283"/>
      <c r="I5" s="283"/>
      <c r="J5" s="283"/>
      <c r="K5" s="283"/>
      <c r="L5" s="283"/>
      <c r="M5" s="283"/>
      <c r="N5" s="283"/>
      <c r="O5" s="283"/>
      <c r="P5" s="283"/>
      <c r="Q5" s="283"/>
      <c r="R5" s="283"/>
      <c r="S5" s="283"/>
      <c r="T5" s="283"/>
      <c r="U5" s="283"/>
      <c r="V5" s="283"/>
      <c r="W5" s="283"/>
    </row>
    <row r="6" spans="1:30" ht="17.25" customHeight="1" x14ac:dyDescent="0.2">
      <c r="A6" s="8"/>
      <c r="B6" s="254"/>
      <c r="C6" s="254"/>
      <c r="D6" s="283"/>
      <c r="E6" s="283"/>
      <c r="F6" s="283"/>
      <c r="G6" s="283"/>
      <c r="H6" s="283"/>
      <c r="I6" s="283"/>
      <c r="J6" s="283"/>
      <c r="K6" s="283"/>
      <c r="L6" s="283"/>
      <c r="M6" s="283"/>
      <c r="N6" s="283"/>
      <c r="O6" s="283"/>
      <c r="P6" s="283"/>
      <c r="Q6" s="283"/>
      <c r="R6" s="283"/>
      <c r="S6" s="283"/>
      <c r="T6" s="283"/>
      <c r="U6" s="283"/>
      <c r="V6" s="283"/>
      <c r="W6" s="283"/>
    </row>
    <row r="7" spans="1:30" ht="15" customHeight="1" x14ac:dyDescent="0.2">
      <c r="A7" s="9"/>
      <c r="D7" s="283"/>
      <c r="E7" s="283"/>
      <c r="F7" s="283"/>
      <c r="G7" s="283"/>
      <c r="H7" s="283"/>
      <c r="I7" s="283"/>
      <c r="J7" s="283"/>
      <c r="K7" s="283"/>
      <c r="L7" s="283"/>
      <c r="M7" s="283"/>
      <c r="N7" s="283"/>
      <c r="O7" s="283"/>
      <c r="P7" s="283"/>
      <c r="Q7" s="283"/>
      <c r="R7" s="283"/>
      <c r="S7" s="283"/>
      <c r="T7" s="283"/>
      <c r="U7" s="283"/>
      <c r="V7" s="283"/>
      <c r="W7" s="283"/>
      <c r="X7" s="9"/>
      <c r="Y7" s="11"/>
      <c r="Z7" s="11"/>
      <c r="AA7" s="11"/>
      <c r="AB7" s="11"/>
      <c r="AC7" s="11"/>
      <c r="AD7" s="11"/>
    </row>
    <row r="8" spans="1:30" ht="15" customHeight="1" x14ac:dyDescent="0.2">
      <c r="A8" s="9"/>
      <c r="O8" s="13"/>
      <c r="P8" s="13"/>
      <c r="V8" s="284"/>
      <c r="W8" s="284"/>
      <c r="X8" s="11"/>
      <c r="Y8" s="284" t="s">
        <v>357</v>
      </c>
      <c r="Z8" s="284"/>
      <c r="AA8" s="284"/>
      <c r="AB8" s="11"/>
      <c r="AC8" s="11"/>
      <c r="AD8" s="117"/>
    </row>
    <row r="9" spans="1:30" ht="18" customHeight="1" x14ac:dyDescent="0.2">
      <c r="A9" s="9"/>
      <c r="B9" s="285" t="s">
        <v>388</v>
      </c>
      <c r="C9" s="285"/>
      <c r="D9" s="285"/>
      <c r="E9" s="285"/>
      <c r="F9" s="285"/>
      <c r="G9" s="285"/>
      <c r="H9" s="285"/>
      <c r="I9" s="285"/>
      <c r="J9" s="285"/>
      <c r="K9" s="285"/>
      <c r="L9" s="285"/>
      <c r="M9" s="285"/>
      <c r="N9" s="285"/>
      <c r="O9" s="285"/>
      <c r="P9" s="285"/>
      <c r="V9" s="11"/>
      <c r="W9" s="11"/>
      <c r="X9" s="11" t="s">
        <v>356</v>
      </c>
      <c r="Y9" s="284" t="s">
        <v>397</v>
      </c>
      <c r="Z9" s="284"/>
      <c r="AA9" s="284"/>
      <c r="AB9" s="284"/>
      <c r="AC9" s="11"/>
      <c r="AD9" s="117"/>
    </row>
    <row r="10" spans="1:30" ht="18.75" x14ac:dyDescent="0.25">
      <c r="A10" s="9"/>
      <c r="B10" s="271"/>
      <c r="C10" s="271"/>
      <c r="D10" s="271"/>
      <c r="E10" s="10"/>
      <c r="F10" s="4"/>
      <c r="G10" s="4"/>
      <c r="H10" s="4"/>
      <c r="I10" s="13"/>
      <c r="J10" s="13"/>
      <c r="K10" s="2"/>
      <c r="L10" s="2"/>
      <c r="M10" s="2"/>
      <c r="N10" s="13"/>
      <c r="O10" s="13"/>
      <c r="P10" s="13"/>
      <c r="V10" s="11"/>
      <c r="W10" s="11"/>
      <c r="X10" s="284"/>
      <c r="Y10" s="284"/>
      <c r="Z10" s="284"/>
      <c r="AA10" s="284"/>
      <c r="AB10" s="284"/>
      <c r="AC10" s="284"/>
      <c r="AD10" s="117"/>
    </row>
    <row r="11" spans="1:30" ht="18.75" x14ac:dyDescent="0.2">
      <c r="A11" s="9"/>
      <c r="B11" s="9"/>
      <c r="C11" s="9"/>
      <c r="D11" s="10"/>
      <c r="E11" s="10"/>
      <c r="F11" s="4"/>
      <c r="G11" s="4"/>
      <c r="H11" s="4"/>
      <c r="I11" s="13"/>
      <c r="J11" s="13"/>
      <c r="K11" s="2"/>
      <c r="L11" s="2"/>
      <c r="M11" s="2"/>
      <c r="N11" s="13"/>
      <c r="O11" s="13"/>
      <c r="P11" s="13"/>
      <c r="V11" s="11"/>
      <c r="W11" s="11"/>
      <c r="X11" s="9"/>
      <c r="Y11" s="9"/>
      <c r="Z11" s="9"/>
      <c r="AA11" s="9"/>
      <c r="AB11" s="9"/>
      <c r="AC11" s="9"/>
      <c r="AD11" s="117"/>
    </row>
    <row r="12" spans="1:30" ht="18.75" x14ac:dyDescent="0.2">
      <c r="A12" s="9"/>
      <c r="B12" s="9"/>
      <c r="C12" s="9"/>
      <c r="D12" s="10"/>
      <c r="E12" s="10"/>
      <c r="F12" s="4"/>
      <c r="G12" s="4"/>
      <c r="H12" s="4"/>
      <c r="I12" s="13"/>
      <c r="J12" s="13"/>
      <c r="K12" s="2"/>
      <c r="L12" s="2"/>
      <c r="M12" s="2"/>
      <c r="N12" s="13"/>
      <c r="O12" s="13"/>
      <c r="P12" s="13"/>
      <c r="V12" s="11"/>
      <c r="W12" s="11"/>
      <c r="X12" s="9"/>
      <c r="Y12" s="9"/>
      <c r="Z12" s="9"/>
      <c r="AA12" s="9"/>
      <c r="AB12" s="9"/>
      <c r="AC12" s="9"/>
      <c r="AD12" s="117"/>
    </row>
    <row r="13" spans="1:30" ht="18.75" x14ac:dyDescent="0.2">
      <c r="A13" s="9"/>
      <c r="B13" s="9"/>
      <c r="C13" s="9"/>
      <c r="D13" s="10"/>
      <c r="E13" s="10"/>
      <c r="F13" s="4"/>
      <c r="G13" s="4"/>
      <c r="H13" s="4"/>
      <c r="I13" s="13"/>
      <c r="J13" s="13"/>
      <c r="K13" s="2"/>
      <c r="L13" s="2"/>
      <c r="M13" s="2"/>
      <c r="N13" s="13"/>
      <c r="O13" s="13"/>
      <c r="P13" s="13"/>
      <c r="V13" s="11"/>
      <c r="W13" s="11"/>
      <c r="X13" s="9"/>
      <c r="Y13" s="9"/>
      <c r="Z13" s="9"/>
      <c r="AA13" s="9"/>
      <c r="AB13" s="9"/>
      <c r="AC13" s="9"/>
      <c r="AD13" s="117"/>
    </row>
    <row r="14" spans="1:30" ht="18.75" x14ac:dyDescent="0.2">
      <c r="A14" s="9"/>
      <c r="B14" s="9"/>
      <c r="C14" s="9"/>
      <c r="D14" s="10"/>
      <c r="E14" s="10"/>
      <c r="F14" s="4"/>
      <c r="G14" s="4"/>
      <c r="H14" s="4"/>
      <c r="I14" s="13"/>
      <c r="J14" s="13"/>
      <c r="K14" s="2"/>
      <c r="L14" s="2"/>
      <c r="M14" s="2"/>
      <c r="N14" s="13"/>
      <c r="O14" s="13"/>
      <c r="P14" s="13"/>
      <c r="V14" s="11"/>
      <c r="W14" s="11"/>
      <c r="X14" s="9"/>
      <c r="Y14" s="9"/>
      <c r="Z14" s="9"/>
      <c r="AA14" s="9"/>
      <c r="AB14" s="9"/>
      <c r="AC14" s="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296" t="s">
        <v>314</v>
      </c>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13"/>
    </row>
    <row r="17" spans="1:255" ht="12.75" customHeight="1" x14ac:dyDescent="0.2">
      <c r="A17" s="2"/>
      <c r="B17" s="18"/>
      <c r="C17" s="18"/>
      <c r="D17" s="18"/>
      <c r="F17" s="6"/>
      <c r="I17" s="13"/>
      <c r="J17" s="13"/>
      <c r="K17" s="2"/>
      <c r="L17" s="2"/>
      <c r="M17" s="2"/>
      <c r="N17" s="13"/>
      <c r="O17" s="13"/>
      <c r="P17" s="13"/>
      <c r="V17" s="13"/>
      <c r="W17" s="13"/>
      <c r="X17" s="13"/>
      <c r="Y17" s="13"/>
      <c r="Z17" s="13"/>
      <c r="AA17" s="13"/>
      <c r="AB17" s="13"/>
      <c r="AC17" s="13"/>
    </row>
    <row r="18" spans="1:255" ht="10.5" customHeight="1" thickBot="1" x14ac:dyDescent="0.25">
      <c r="A18" s="2"/>
      <c r="B18" s="2"/>
      <c r="C18" s="18"/>
      <c r="D18" s="2"/>
      <c r="F18" s="6"/>
      <c r="I18" s="13"/>
      <c r="J18" s="13"/>
      <c r="K18" s="2"/>
      <c r="L18" s="2"/>
      <c r="M18" s="2"/>
      <c r="N18" s="13"/>
      <c r="O18" s="13"/>
      <c r="P18" s="13"/>
      <c r="V18" s="13"/>
      <c r="W18" s="13"/>
      <c r="X18" s="13"/>
      <c r="Y18" s="13"/>
      <c r="Z18" s="13"/>
      <c r="AA18" s="13"/>
      <c r="AB18" s="13"/>
      <c r="AC18" s="13"/>
    </row>
    <row r="19" spans="1:255" ht="33" customHeight="1" thickBot="1" x14ac:dyDescent="0.25">
      <c r="A19" s="2"/>
      <c r="B19" s="2"/>
      <c r="D19" s="12"/>
      <c r="E19" s="19" t="s">
        <v>0</v>
      </c>
      <c r="F19" s="20" t="s">
        <v>1</v>
      </c>
      <c r="G19" s="247"/>
      <c r="H19" s="21" t="s">
        <v>2</v>
      </c>
      <c r="I19" s="22" t="s">
        <v>3</v>
      </c>
      <c r="J19" s="23">
        <v>68.040000000000006</v>
      </c>
      <c r="K19" s="24" t="s">
        <v>4</v>
      </c>
      <c r="L19" s="24" t="s">
        <v>5</v>
      </c>
      <c r="M19" s="24" t="s">
        <v>6</v>
      </c>
      <c r="N19" s="23" t="s">
        <v>7</v>
      </c>
      <c r="O19" s="25" t="s">
        <v>8</v>
      </c>
      <c r="P19" s="25" t="s">
        <v>2</v>
      </c>
      <c r="Q19" s="23" t="s">
        <v>3</v>
      </c>
      <c r="R19" s="19" t="s">
        <v>9</v>
      </c>
      <c r="S19" s="26" t="s">
        <v>4</v>
      </c>
      <c r="T19" s="24" t="s">
        <v>5</v>
      </c>
      <c r="U19" s="24" t="s">
        <v>6</v>
      </c>
      <c r="V19" s="27"/>
      <c r="W19" s="28"/>
      <c r="X19" s="28"/>
      <c r="Y19" s="297"/>
      <c r="Z19" s="297"/>
      <c r="AA19" s="13"/>
      <c r="AB19" s="13"/>
      <c r="AC19" s="13"/>
      <c r="AE19" s="3"/>
      <c r="AF19" s="3"/>
    </row>
    <row r="20" spans="1:255" s="1" customFormat="1" ht="108" customHeight="1" thickBot="1" x14ac:dyDescent="0.25">
      <c r="A20" s="286" t="s">
        <v>10</v>
      </c>
      <c r="B20" s="288" t="s">
        <v>11</v>
      </c>
      <c r="C20" s="279" t="s">
        <v>12</v>
      </c>
      <c r="D20" s="279" t="s">
        <v>13</v>
      </c>
      <c r="E20" s="30" t="s">
        <v>14</v>
      </c>
      <c r="F20" s="31" t="s">
        <v>15</v>
      </c>
      <c r="G20" s="248"/>
      <c r="H20" s="32" t="s">
        <v>16</v>
      </c>
      <c r="I20" s="33" t="s">
        <v>17</v>
      </c>
      <c r="J20" s="33" t="s">
        <v>18</v>
      </c>
      <c r="K20" s="33" t="s">
        <v>19</v>
      </c>
      <c r="L20" s="32" t="s">
        <v>20</v>
      </c>
      <c r="M20" s="32" t="s">
        <v>21</v>
      </c>
      <c r="N20" s="34" t="s">
        <v>384</v>
      </c>
      <c r="O20" s="34" t="s">
        <v>22</v>
      </c>
      <c r="P20" s="34" t="s">
        <v>23</v>
      </c>
      <c r="Q20" s="34" t="s">
        <v>24</v>
      </c>
      <c r="R20" s="34" t="s">
        <v>25</v>
      </c>
      <c r="S20" s="34" t="s">
        <v>26</v>
      </c>
      <c r="T20" s="35" t="s">
        <v>27</v>
      </c>
      <c r="U20" s="32" t="s">
        <v>28</v>
      </c>
      <c r="V20" s="36" t="s">
        <v>29</v>
      </c>
      <c r="W20" s="281" t="s">
        <v>30</v>
      </c>
      <c r="X20" s="298" t="s">
        <v>31</v>
      </c>
      <c r="Y20" s="299" t="s">
        <v>32</v>
      </c>
      <c r="Z20" s="301" t="s">
        <v>33</v>
      </c>
      <c r="AA20" s="277" t="s">
        <v>34</v>
      </c>
      <c r="AB20" s="277" t="s">
        <v>35</v>
      </c>
      <c r="AC20" s="2"/>
    </row>
    <row r="21" spans="1:255" s="1" customFormat="1" ht="113.25" customHeight="1" thickBot="1" x14ac:dyDescent="0.25">
      <c r="A21" s="287"/>
      <c r="B21" s="289"/>
      <c r="C21" s="280"/>
      <c r="D21" s="280"/>
      <c r="E21" s="38"/>
      <c r="F21" s="39" t="s">
        <v>36</v>
      </c>
      <c r="G21" s="40" t="s">
        <v>36</v>
      </c>
      <c r="H21" s="40" t="s">
        <v>36</v>
      </c>
      <c r="I21" s="40" t="s">
        <v>36</v>
      </c>
      <c r="J21" s="40" t="s">
        <v>36</v>
      </c>
      <c r="K21" s="40" t="s">
        <v>36</v>
      </c>
      <c r="L21" s="41" t="s">
        <v>36</v>
      </c>
      <c r="M21" s="41" t="s">
        <v>36</v>
      </c>
      <c r="N21" s="29" t="s">
        <v>37</v>
      </c>
      <c r="O21" s="29" t="s">
        <v>37</v>
      </c>
      <c r="P21" s="29" t="s">
        <v>37</v>
      </c>
      <c r="Q21" s="29" t="s">
        <v>37</v>
      </c>
      <c r="R21" s="29" t="s">
        <v>37</v>
      </c>
      <c r="S21" s="29" t="s">
        <v>37</v>
      </c>
      <c r="T21" s="29" t="s">
        <v>37</v>
      </c>
      <c r="U21" s="29" t="s">
        <v>37</v>
      </c>
      <c r="V21" s="42" t="s">
        <v>37</v>
      </c>
      <c r="W21" s="282"/>
      <c r="X21" s="298"/>
      <c r="Y21" s="300"/>
      <c r="Z21" s="302"/>
      <c r="AA21" s="303"/>
      <c r="AB21" s="278"/>
      <c r="AC21" s="2"/>
    </row>
    <row r="22" spans="1:255" s="43" customFormat="1" ht="57.75" customHeight="1" thickBot="1" x14ac:dyDescent="0.25">
      <c r="A22" s="44"/>
      <c r="B22" s="45"/>
      <c r="C22" s="44"/>
      <c r="D22" s="46"/>
      <c r="E22" s="47"/>
      <c r="F22" s="41"/>
      <c r="G22" s="48"/>
      <c r="H22" s="48"/>
      <c r="I22" s="48"/>
      <c r="J22" s="49"/>
      <c r="K22" s="48"/>
      <c r="L22" s="48"/>
      <c r="M22" s="48"/>
      <c r="N22" s="44" t="s">
        <v>38</v>
      </c>
      <c r="O22" s="44" t="s">
        <v>38</v>
      </c>
      <c r="P22" s="44" t="s">
        <v>38</v>
      </c>
      <c r="Q22" s="44" t="s">
        <v>39</v>
      </c>
      <c r="R22" s="44" t="s">
        <v>39</v>
      </c>
      <c r="S22" s="44" t="s">
        <v>40</v>
      </c>
      <c r="T22" s="44" t="s">
        <v>40</v>
      </c>
      <c r="U22" s="44" t="s">
        <v>40</v>
      </c>
      <c r="V22" s="46" t="s">
        <v>41</v>
      </c>
      <c r="W22" s="50"/>
      <c r="X22" s="45"/>
      <c r="Y22" s="50"/>
      <c r="Z22" s="51"/>
      <c r="AA22" s="52" t="s">
        <v>42</v>
      </c>
      <c r="AB22" s="51"/>
      <c r="AC22" s="2"/>
      <c r="AD22" s="1"/>
      <c r="AE22" s="53"/>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row>
    <row r="23" spans="1:255" ht="102.75" customHeight="1" thickBot="1" x14ac:dyDescent="0.25">
      <c r="A23" s="48">
        <v>1</v>
      </c>
      <c r="B23" s="44" t="s">
        <v>43</v>
      </c>
      <c r="C23" s="48">
        <v>1</v>
      </c>
      <c r="D23" s="54" t="s">
        <v>44</v>
      </c>
      <c r="E23" s="47" t="s">
        <v>45</v>
      </c>
      <c r="F23" s="55"/>
      <c r="G23" s="56"/>
      <c r="H23" s="55"/>
      <c r="I23" s="55"/>
      <c r="J23" s="55">
        <v>1038000</v>
      </c>
      <c r="K23" s="55"/>
      <c r="L23" s="56">
        <v>121000</v>
      </c>
      <c r="M23" s="55">
        <v>10000</v>
      </c>
      <c r="N23" s="57">
        <f>F23/1.09</f>
        <v>0</v>
      </c>
      <c r="O23" s="57">
        <f>G23/1.09</f>
        <v>0</v>
      </c>
      <c r="P23" s="57">
        <f t="shared" ref="P23:U23" si="0">H23/1.09</f>
        <v>0</v>
      </c>
      <c r="Q23" s="57">
        <f t="shared" si="0"/>
        <v>0</v>
      </c>
      <c r="R23" s="57">
        <f t="shared" si="0"/>
        <v>952293.57798165129</v>
      </c>
      <c r="S23" s="57">
        <f t="shared" si="0"/>
        <v>0</v>
      </c>
      <c r="T23" s="57">
        <f t="shared" si="0"/>
        <v>111009.1743119266</v>
      </c>
      <c r="U23" s="57">
        <f t="shared" si="0"/>
        <v>9174.3119266055037</v>
      </c>
      <c r="V23" s="58">
        <f t="shared" ref="V23:V41" si="1">SUM(N23:U23)</f>
        <v>1072477.0642201833</v>
      </c>
      <c r="W23" s="59" t="s">
        <v>46</v>
      </c>
      <c r="X23" s="60" t="s">
        <v>47</v>
      </c>
      <c r="Y23" s="61" t="s">
        <v>311</v>
      </c>
      <c r="Z23" s="62" t="s">
        <v>349</v>
      </c>
      <c r="AA23" s="63" t="s">
        <v>48</v>
      </c>
      <c r="AB23" s="50" t="s">
        <v>49</v>
      </c>
      <c r="AC23" s="13"/>
      <c r="AE23" s="3"/>
    </row>
    <row r="24" spans="1:255" s="64" customFormat="1" ht="31.5" customHeight="1" thickBot="1" x14ac:dyDescent="0.25">
      <c r="A24" s="48">
        <v>2</v>
      </c>
      <c r="B24" s="48"/>
      <c r="C24" s="65"/>
      <c r="D24" s="66" t="s">
        <v>50</v>
      </c>
      <c r="E24" s="67"/>
      <c r="F24" s="68"/>
      <c r="G24" s="68"/>
      <c r="H24" s="68"/>
      <c r="I24" s="68"/>
      <c r="J24" s="68">
        <f>SUM(J23)</f>
        <v>1038000</v>
      </c>
      <c r="K24" s="68"/>
      <c r="L24" s="68">
        <f>SUM(L23)</f>
        <v>121000</v>
      </c>
      <c r="M24" s="68">
        <f>SUM(M23)</f>
        <v>10000</v>
      </c>
      <c r="N24" s="69">
        <f t="shared" ref="N24:U24" si="2">SUM(N23)</f>
        <v>0</v>
      </c>
      <c r="O24" s="69">
        <f t="shared" si="2"/>
        <v>0</v>
      </c>
      <c r="P24" s="69">
        <f t="shared" si="2"/>
        <v>0</v>
      </c>
      <c r="Q24" s="69">
        <f t="shared" si="2"/>
        <v>0</v>
      </c>
      <c r="R24" s="69">
        <f t="shared" si="2"/>
        <v>952293.57798165129</v>
      </c>
      <c r="S24" s="69">
        <f t="shared" si="2"/>
        <v>0</v>
      </c>
      <c r="T24" s="69">
        <f t="shared" si="2"/>
        <v>111009.1743119266</v>
      </c>
      <c r="U24" s="69">
        <f t="shared" si="2"/>
        <v>9174.3119266055037</v>
      </c>
      <c r="V24" s="69">
        <f t="shared" si="1"/>
        <v>1072477.0642201833</v>
      </c>
      <c r="W24" s="70"/>
      <c r="X24" s="70"/>
      <c r="Y24" s="71"/>
      <c r="Z24" s="72"/>
      <c r="AA24" s="73"/>
      <c r="AB24" s="73"/>
      <c r="AC24" s="74"/>
    </row>
    <row r="25" spans="1:255" s="64" customFormat="1" ht="79.5" customHeight="1" thickBot="1" x14ac:dyDescent="0.25">
      <c r="A25" s="48">
        <v>3</v>
      </c>
      <c r="B25" s="65" t="s">
        <v>74</v>
      </c>
      <c r="C25" s="85">
        <v>2</v>
      </c>
      <c r="D25" s="213" t="s">
        <v>362</v>
      </c>
      <c r="E25" s="226" t="s">
        <v>370</v>
      </c>
      <c r="F25" s="214">
        <v>80000</v>
      </c>
      <c r="G25" s="212"/>
      <c r="H25" s="68"/>
      <c r="I25" s="68"/>
      <c r="J25" s="68"/>
      <c r="K25" s="68"/>
      <c r="L25" s="55"/>
      <c r="M25" s="78"/>
      <c r="N25" s="69">
        <f>F25/1.19</f>
        <v>67226.890756302528</v>
      </c>
      <c r="O25" s="69">
        <f>Sheet2!G84/1.19</f>
        <v>0</v>
      </c>
      <c r="P25" s="69">
        <f t="shared" ref="P25:U25" si="3">H25/1.19</f>
        <v>0</v>
      </c>
      <c r="Q25" s="69">
        <f t="shared" si="3"/>
        <v>0</v>
      </c>
      <c r="R25" s="69">
        <f t="shared" si="3"/>
        <v>0</v>
      </c>
      <c r="S25" s="69">
        <f t="shared" si="3"/>
        <v>0</v>
      </c>
      <c r="T25" s="69">
        <f t="shared" si="3"/>
        <v>0</v>
      </c>
      <c r="U25" s="69">
        <f t="shared" si="3"/>
        <v>0</v>
      </c>
      <c r="V25" s="204">
        <f t="shared" si="1"/>
        <v>67226.890756302528</v>
      </c>
      <c r="W25" s="59" t="s">
        <v>46</v>
      </c>
      <c r="X25" s="59" t="s">
        <v>361</v>
      </c>
      <c r="Y25" s="209" t="s">
        <v>298</v>
      </c>
      <c r="Z25" s="210" t="s">
        <v>303</v>
      </c>
      <c r="AA25" s="249" t="s">
        <v>60</v>
      </c>
      <c r="AB25" s="87" t="s">
        <v>49</v>
      </c>
      <c r="AC25" s="74"/>
    </row>
    <row r="26" spans="1:255" s="220" customFormat="1" ht="31.5" customHeight="1" thickBot="1" x14ac:dyDescent="0.25">
      <c r="A26" s="48">
        <v>4</v>
      </c>
      <c r="B26" s="37"/>
      <c r="C26" s="211"/>
      <c r="D26" s="75" t="s">
        <v>369</v>
      </c>
      <c r="E26" s="205"/>
      <c r="F26" s="94">
        <f>SUM(F25)</f>
        <v>80000</v>
      </c>
      <c r="G26" s="94"/>
      <c r="H26" s="94"/>
      <c r="I26" s="94"/>
      <c r="J26" s="94">
        <f>SUM(J25:J25)</f>
        <v>0</v>
      </c>
      <c r="K26" s="94">
        <f>SUM(K25:K25)</f>
        <v>0</v>
      </c>
      <c r="L26" s="94">
        <f>SUM(L25:L25)</f>
        <v>0</v>
      </c>
      <c r="M26" s="77">
        <f>SUM(M25:M25)</f>
        <v>0</v>
      </c>
      <c r="N26" s="215">
        <f t="shared" ref="N26:U26" si="4">SUM(N25:N25)</f>
        <v>67226.890756302528</v>
      </c>
      <c r="O26" s="215">
        <f t="shared" si="4"/>
        <v>0</v>
      </c>
      <c r="P26" s="215">
        <f t="shared" si="4"/>
        <v>0</v>
      </c>
      <c r="Q26" s="215">
        <f t="shared" si="4"/>
        <v>0</v>
      </c>
      <c r="R26" s="215">
        <f t="shared" si="4"/>
        <v>0</v>
      </c>
      <c r="S26" s="215">
        <f t="shared" si="4"/>
        <v>0</v>
      </c>
      <c r="T26" s="215">
        <f t="shared" si="4"/>
        <v>0</v>
      </c>
      <c r="U26" s="215">
        <f t="shared" si="4"/>
        <v>0</v>
      </c>
      <c r="V26" s="216">
        <f t="shared" si="1"/>
        <v>67226.890756302528</v>
      </c>
      <c r="W26" s="62"/>
      <c r="X26" s="62"/>
      <c r="Y26" s="92"/>
      <c r="Z26" s="72"/>
      <c r="AA26" s="217"/>
      <c r="AB26" s="218"/>
      <c r="AC26" s="219"/>
    </row>
    <row r="27" spans="1:255" s="222" customFormat="1" ht="101.25" customHeight="1" thickBot="1" x14ac:dyDescent="0.25">
      <c r="A27" s="48">
        <v>5</v>
      </c>
      <c r="B27" s="37" t="s">
        <v>51</v>
      </c>
      <c r="C27" s="46">
        <v>3</v>
      </c>
      <c r="D27" s="75" t="s">
        <v>52</v>
      </c>
      <c r="E27" s="46" t="s">
        <v>53</v>
      </c>
      <c r="F27" s="94">
        <v>540000</v>
      </c>
      <c r="G27" s="94"/>
      <c r="H27" s="94"/>
      <c r="I27" s="77"/>
      <c r="J27" s="76"/>
      <c r="K27" s="77"/>
      <c r="L27" s="77"/>
      <c r="M27" s="221"/>
      <c r="N27" s="202">
        <f>F27/1.19</f>
        <v>453781.51260504202</v>
      </c>
      <c r="O27" s="202">
        <f>G27/1.19</f>
        <v>0</v>
      </c>
      <c r="P27" s="202">
        <f t="shared" ref="P27:U27" si="5">H27/1.19</f>
        <v>0</v>
      </c>
      <c r="Q27" s="202">
        <f t="shared" si="5"/>
        <v>0</v>
      </c>
      <c r="R27" s="202">
        <f t="shared" si="5"/>
        <v>0</v>
      </c>
      <c r="S27" s="202">
        <f t="shared" si="5"/>
        <v>0</v>
      </c>
      <c r="T27" s="202">
        <f t="shared" si="5"/>
        <v>0</v>
      </c>
      <c r="U27" s="202">
        <f t="shared" si="5"/>
        <v>0</v>
      </c>
      <c r="V27" s="58">
        <f t="shared" si="1"/>
        <v>453781.51260504202</v>
      </c>
      <c r="W27" s="60" t="s">
        <v>54</v>
      </c>
      <c r="X27" s="60" t="s">
        <v>55</v>
      </c>
      <c r="Y27" s="79" t="s">
        <v>307</v>
      </c>
      <c r="Z27" s="206" t="s">
        <v>311</v>
      </c>
      <c r="AA27" s="50" t="s">
        <v>48</v>
      </c>
      <c r="AB27" s="81" t="s">
        <v>49</v>
      </c>
      <c r="AC27" s="12"/>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row>
    <row r="28" spans="1:255" ht="28.5" customHeight="1" thickBot="1" x14ac:dyDescent="0.25">
      <c r="A28" s="48">
        <v>6</v>
      </c>
      <c r="B28" s="65"/>
      <c r="C28" s="48"/>
      <c r="D28" s="82" t="s">
        <v>56</v>
      </c>
      <c r="E28" s="46"/>
      <c r="F28" s="68"/>
      <c r="G28" s="68"/>
      <c r="H28" s="68"/>
      <c r="I28" s="68"/>
      <c r="J28" s="68"/>
      <c r="K28" s="68"/>
      <c r="L28" s="55"/>
      <c r="M28" s="78"/>
      <c r="N28" s="57">
        <f t="shared" ref="N28:U28" si="6">SUM(N27)</f>
        <v>453781.51260504202</v>
      </c>
      <c r="O28" s="57">
        <f t="shared" si="6"/>
        <v>0</v>
      </c>
      <c r="P28" s="69">
        <f t="shared" si="6"/>
        <v>0</v>
      </c>
      <c r="Q28" s="57">
        <f t="shared" si="6"/>
        <v>0</v>
      </c>
      <c r="R28" s="57">
        <f t="shared" si="6"/>
        <v>0</v>
      </c>
      <c r="S28" s="57">
        <f t="shared" si="6"/>
        <v>0</v>
      </c>
      <c r="T28" s="57">
        <f t="shared" si="6"/>
        <v>0</v>
      </c>
      <c r="U28" s="57">
        <f t="shared" si="6"/>
        <v>0</v>
      </c>
      <c r="V28" s="58">
        <f t="shared" si="1"/>
        <v>453781.51260504202</v>
      </c>
      <c r="W28" s="60"/>
      <c r="X28" s="60"/>
      <c r="Y28" s="79"/>
      <c r="Z28" s="83"/>
      <c r="AA28" s="80"/>
      <c r="AB28" s="81"/>
      <c r="AC28" s="13"/>
    </row>
    <row r="29" spans="1:255" ht="94.5" customHeight="1" thickBot="1" x14ac:dyDescent="0.25">
      <c r="A29" s="48">
        <v>7</v>
      </c>
      <c r="B29" s="85" t="s">
        <v>57</v>
      </c>
      <c r="C29" s="40">
        <v>4</v>
      </c>
      <c r="D29" s="66" t="s">
        <v>61</v>
      </c>
      <c r="E29" s="44" t="s">
        <v>62</v>
      </c>
      <c r="F29" s="68"/>
      <c r="G29" s="55"/>
      <c r="H29" s="55"/>
      <c r="I29" s="55"/>
      <c r="J29" s="76"/>
      <c r="K29" s="77">
        <v>69000</v>
      </c>
      <c r="L29" s="77"/>
      <c r="M29" s="78"/>
      <c r="N29" s="57">
        <f>F29/1.09</f>
        <v>0</v>
      </c>
      <c r="O29" s="57">
        <f>G29/1.09</f>
        <v>0</v>
      </c>
      <c r="P29" s="57">
        <f t="shared" ref="P29:U29" si="7">H29/1.09</f>
        <v>0</v>
      </c>
      <c r="Q29" s="57">
        <f t="shared" si="7"/>
        <v>0</v>
      </c>
      <c r="R29" s="57">
        <f t="shared" si="7"/>
        <v>0</v>
      </c>
      <c r="S29" s="57">
        <f t="shared" si="7"/>
        <v>63302.752293577978</v>
      </c>
      <c r="T29" s="57">
        <f t="shared" si="7"/>
        <v>0</v>
      </c>
      <c r="U29" s="57">
        <f t="shared" si="7"/>
        <v>0</v>
      </c>
      <c r="V29" s="58">
        <f t="shared" si="1"/>
        <v>63302.752293577978</v>
      </c>
      <c r="W29" s="60" t="s">
        <v>54</v>
      </c>
      <c r="X29" s="60" t="s">
        <v>59</v>
      </c>
      <c r="Y29" s="84" t="s">
        <v>298</v>
      </c>
      <c r="Z29" s="62" t="s">
        <v>303</v>
      </c>
      <c r="AA29" s="80" t="s">
        <v>60</v>
      </c>
      <c r="AB29" s="81" t="s">
        <v>49</v>
      </c>
      <c r="AC29" s="13"/>
    </row>
    <row r="30" spans="1:255" ht="99" customHeight="1" thickBot="1" x14ac:dyDescent="0.25">
      <c r="A30" s="48">
        <v>8</v>
      </c>
      <c r="B30" s="85" t="s">
        <v>57</v>
      </c>
      <c r="C30" s="40">
        <v>5</v>
      </c>
      <c r="D30" s="66" t="s">
        <v>63</v>
      </c>
      <c r="E30" s="44" t="s">
        <v>64</v>
      </c>
      <c r="F30" s="68"/>
      <c r="G30" s="55"/>
      <c r="H30" s="55"/>
      <c r="I30" s="55"/>
      <c r="J30" s="76">
        <v>144000</v>
      </c>
      <c r="K30" s="77"/>
      <c r="L30" s="77"/>
      <c r="M30" s="78"/>
      <c r="N30" s="57">
        <f t="shared" ref="N30:O32" si="8">F30/1.19</f>
        <v>0</v>
      </c>
      <c r="O30" s="57">
        <f t="shared" si="8"/>
        <v>0</v>
      </c>
      <c r="P30" s="57">
        <f t="shared" ref="P30:U32" si="9">H30/1.19</f>
        <v>0</v>
      </c>
      <c r="Q30" s="57">
        <f t="shared" si="9"/>
        <v>0</v>
      </c>
      <c r="R30" s="57">
        <f t="shared" si="9"/>
        <v>121008.40336134455</v>
      </c>
      <c r="S30" s="57">
        <f t="shared" si="9"/>
        <v>0</v>
      </c>
      <c r="T30" s="57">
        <f t="shared" si="9"/>
        <v>0</v>
      </c>
      <c r="U30" s="57">
        <f t="shared" si="9"/>
        <v>0</v>
      </c>
      <c r="V30" s="58">
        <f t="shared" si="1"/>
        <v>121008.40336134455</v>
      </c>
      <c r="W30" s="60" t="s">
        <v>54</v>
      </c>
      <c r="X30" s="60" t="s">
        <v>55</v>
      </c>
      <c r="Y30" s="84" t="s">
        <v>298</v>
      </c>
      <c r="Z30" s="62" t="s">
        <v>303</v>
      </c>
      <c r="AA30" s="80" t="s">
        <v>48</v>
      </c>
      <c r="AB30" s="50" t="s">
        <v>58</v>
      </c>
      <c r="AC30" s="13"/>
    </row>
    <row r="31" spans="1:255" ht="99" customHeight="1" thickBot="1" x14ac:dyDescent="0.25">
      <c r="A31" s="48">
        <v>9</v>
      </c>
      <c r="B31" s="85" t="s">
        <v>57</v>
      </c>
      <c r="C31" s="40">
        <v>6</v>
      </c>
      <c r="D31" s="66" t="s">
        <v>358</v>
      </c>
      <c r="E31" s="44" t="s">
        <v>367</v>
      </c>
      <c r="F31" s="86"/>
      <c r="G31" s="55"/>
      <c r="H31" s="55"/>
      <c r="I31" s="55"/>
      <c r="J31" s="76">
        <v>235000</v>
      </c>
      <c r="K31" s="77"/>
      <c r="L31" s="77"/>
      <c r="M31" s="86"/>
      <c r="N31" s="57">
        <f t="shared" si="8"/>
        <v>0</v>
      </c>
      <c r="O31" s="57">
        <f t="shared" si="8"/>
        <v>0</v>
      </c>
      <c r="P31" s="57">
        <f t="shared" si="9"/>
        <v>0</v>
      </c>
      <c r="Q31" s="57">
        <f t="shared" si="9"/>
        <v>0</v>
      </c>
      <c r="R31" s="57">
        <f t="shared" si="9"/>
        <v>197478.99159663866</v>
      </c>
      <c r="S31" s="57">
        <f t="shared" si="9"/>
        <v>0</v>
      </c>
      <c r="T31" s="57">
        <f t="shared" si="9"/>
        <v>0</v>
      </c>
      <c r="U31" s="57">
        <f t="shared" si="9"/>
        <v>0</v>
      </c>
      <c r="V31" s="58">
        <f t="shared" si="1"/>
        <v>197478.99159663866</v>
      </c>
      <c r="W31" s="60" t="s">
        <v>54</v>
      </c>
      <c r="X31" s="60" t="s">
        <v>361</v>
      </c>
      <c r="Y31" s="84" t="s">
        <v>298</v>
      </c>
      <c r="Z31" s="62" t="s">
        <v>303</v>
      </c>
      <c r="AA31" s="80" t="s">
        <v>60</v>
      </c>
      <c r="AB31" s="50" t="s">
        <v>49</v>
      </c>
      <c r="AC31" s="13"/>
    </row>
    <row r="32" spans="1:255" ht="99" customHeight="1" thickBot="1" x14ac:dyDescent="0.25">
      <c r="A32" s="48">
        <v>10</v>
      </c>
      <c r="B32" s="85" t="s">
        <v>57</v>
      </c>
      <c r="C32" s="40">
        <v>6.1</v>
      </c>
      <c r="D32" s="66" t="s">
        <v>368</v>
      </c>
      <c r="E32" s="55" t="s">
        <v>251</v>
      </c>
      <c r="F32" s="86"/>
      <c r="G32" s="55"/>
      <c r="H32" s="55"/>
      <c r="I32" s="55"/>
      <c r="J32" s="76">
        <v>5000</v>
      </c>
      <c r="K32" s="77"/>
      <c r="L32" s="77"/>
      <c r="M32" s="86"/>
      <c r="N32" s="57">
        <f t="shared" si="8"/>
        <v>0</v>
      </c>
      <c r="O32" s="57">
        <f t="shared" si="8"/>
        <v>0</v>
      </c>
      <c r="P32" s="57">
        <f t="shared" si="9"/>
        <v>0</v>
      </c>
      <c r="Q32" s="57">
        <f t="shared" si="9"/>
        <v>0</v>
      </c>
      <c r="R32" s="57">
        <f t="shared" si="9"/>
        <v>4201.680672268908</v>
      </c>
      <c r="S32" s="57">
        <f t="shared" si="9"/>
        <v>0</v>
      </c>
      <c r="T32" s="57">
        <f t="shared" si="9"/>
        <v>0</v>
      </c>
      <c r="U32" s="57">
        <f t="shared" si="9"/>
        <v>0</v>
      </c>
      <c r="V32" s="58">
        <f t="shared" si="1"/>
        <v>4201.680672268908</v>
      </c>
      <c r="W32" s="60" t="s">
        <v>54</v>
      </c>
      <c r="X32" s="60" t="s">
        <v>361</v>
      </c>
      <c r="Y32" s="84" t="s">
        <v>298</v>
      </c>
      <c r="Z32" s="62" t="s">
        <v>303</v>
      </c>
      <c r="AA32" s="80" t="s">
        <v>60</v>
      </c>
      <c r="AB32" s="50" t="s">
        <v>49</v>
      </c>
      <c r="AC32" s="13"/>
    </row>
    <row r="33" spans="1:80" ht="99" customHeight="1" thickBot="1" x14ac:dyDescent="0.25">
      <c r="A33" s="48">
        <v>11</v>
      </c>
      <c r="B33" s="85" t="s">
        <v>57</v>
      </c>
      <c r="C33" s="40">
        <v>7</v>
      </c>
      <c r="D33" s="66" t="s">
        <v>360</v>
      </c>
      <c r="E33" s="225" t="s">
        <v>366</v>
      </c>
      <c r="F33" s="86">
        <v>0</v>
      </c>
      <c r="G33" s="55">
        <v>0</v>
      </c>
      <c r="H33" s="55"/>
      <c r="I33" s="55">
        <v>201000</v>
      </c>
      <c r="J33" s="76"/>
      <c r="K33" s="77"/>
      <c r="L33" s="77"/>
      <c r="M33" s="86"/>
      <c r="N33" s="57">
        <f>F33/1.19</f>
        <v>0</v>
      </c>
      <c r="O33" s="57"/>
      <c r="P33" s="57">
        <f t="shared" ref="P33:U34" si="10">H33/1.19</f>
        <v>0</v>
      </c>
      <c r="Q33" s="57">
        <f t="shared" si="10"/>
        <v>168907.56302521008</v>
      </c>
      <c r="R33" s="57">
        <f t="shared" si="10"/>
        <v>0</v>
      </c>
      <c r="S33" s="57">
        <f t="shared" si="10"/>
        <v>0</v>
      </c>
      <c r="T33" s="57">
        <f t="shared" si="10"/>
        <v>0</v>
      </c>
      <c r="U33" s="57">
        <f t="shared" si="10"/>
        <v>0</v>
      </c>
      <c r="V33" s="58">
        <f t="shared" si="1"/>
        <v>168907.56302521008</v>
      </c>
      <c r="W33" s="60" t="s">
        <v>54</v>
      </c>
      <c r="X33" s="60" t="s">
        <v>55</v>
      </c>
      <c r="Y33" s="84" t="s">
        <v>298</v>
      </c>
      <c r="Z33" s="62" t="s">
        <v>303</v>
      </c>
      <c r="AA33" s="80" t="s">
        <v>48</v>
      </c>
      <c r="AB33" s="50" t="s">
        <v>58</v>
      </c>
      <c r="AC33" s="13"/>
    </row>
    <row r="34" spans="1:80" ht="96" customHeight="1" thickBot="1" x14ac:dyDescent="0.25">
      <c r="A34" s="48">
        <v>12</v>
      </c>
      <c r="B34" s="85" t="s">
        <v>57</v>
      </c>
      <c r="C34" s="48">
        <v>8</v>
      </c>
      <c r="D34" s="66" t="s">
        <v>65</v>
      </c>
      <c r="E34" s="44" t="s">
        <v>66</v>
      </c>
      <c r="F34" s="86">
        <v>225000</v>
      </c>
      <c r="G34" s="55"/>
      <c r="H34" s="55">
        <v>0</v>
      </c>
      <c r="I34" s="55"/>
      <c r="J34" s="76">
        <v>202000</v>
      </c>
      <c r="K34" s="77"/>
      <c r="L34" s="77">
        <v>11000</v>
      </c>
      <c r="M34" s="86">
        <v>8000</v>
      </c>
      <c r="N34" s="57">
        <f>F34/1.19</f>
        <v>189075.63025210085</v>
      </c>
      <c r="O34" s="57">
        <f>G34/1.19</f>
        <v>0</v>
      </c>
      <c r="P34" s="57">
        <f t="shared" si="10"/>
        <v>0</v>
      </c>
      <c r="Q34" s="57">
        <f t="shared" si="10"/>
        <v>0</v>
      </c>
      <c r="R34" s="57">
        <f t="shared" si="10"/>
        <v>169747.89915966388</v>
      </c>
      <c r="S34" s="57">
        <f t="shared" si="10"/>
        <v>0</v>
      </c>
      <c r="T34" s="57">
        <f t="shared" si="10"/>
        <v>9243.6974789915967</v>
      </c>
      <c r="U34" s="57">
        <f t="shared" si="10"/>
        <v>6722.6890756302528</v>
      </c>
      <c r="V34" s="58">
        <f t="shared" si="1"/>
        <v>374789.91596638656</v>
      </c>
      <c r="W34" s="60" t="s">
        <v>54</v>
      </c>
      <c r="X34" s="60" t="s">
        <v>59</v>
      </c>
      <c r="Y34" s="84" t="s">
        <v>298</v>
      </c>
      <c r="Z34" s="62" t="s">
        <v>303</v>
      </c>
      <c r="AA34" s="87" t="s">
        <v>60</v>
      </c>
      <c r="AB34" s="81" t="s">
        <v>49</v>
      </c>
      <c r="AC34" s="13"/>
      <c r="AF34" s="3"/>
    </row>
    <row r="35" spans="1:80" ht="34.5" customHeight="1" thickBot="1" x14ac:dyDescent="0.25">
      <c r="A35" s="48">
        <v>13</v>
      </c>
      <c r="B35" s="85"/>
      <c r="C35" s="48"/>
      <c r="D35" s="66" t="s">
        <v>67</v>
      </c>
      <c r="E35" s="44"/>
      <c r="F35" s="68">
        <f>SUM(F29:F34)</f>
        <v>225000</v>
      </c>
      <c r="G35" s="55">
        <f>SUM(G33:G34)</f>
        <v>0</v>
      </c>
      <c r="H35" s="55">
        <f>SUM(H29:H34)</f>
        <v>0</v>
      </c>
      <c r="I35" s="86">
        <f>SUM(I33:I34)</f>
        <v>201000</v>
      </c>
      <c r="J35" s="55">
        <f>SUM(J29:J34)</f>
        <v>586000</v>
      </c>
      <c r="K35" s="55">
        <f>SUM(K29:K34)</f>
        <v>69000</v>
      </c>
      <c r="L35" s="86">
        <f>SUM(L34)</f>
        <v>11000</v>
      </c>
      <c r="M35" s="55">
        <f>SUM(M34)</f>
        <v>8000</v>
      </c>
      <c r="N35" s="88">
        <f t="shared" ref="N35:U35" si="11">SUM(N29:N34)</f>
        <v>189075.63025210085</v>
      </c>
      <c r="O35" s="88">
        <f t="shared" si="11"/>
        <v>0</v>
      </c>
      <c r="P35" s="57">
        <f t="shared" si="11"/>
        <v>0</v>
      </c>
      <c r="Q35" s="88">
        <f t="shared" si="11"/>
        <v>168907.56302521008</v>
      </c>
      <c r="R35" s="57">
        <f t="shared" si="11"/>
        <v>492436.97478991601</v>
      </c>
      <c r="S35" s="57">
        <f t="shared" si="11"/>
        <v>63302.752293577978</v>
      </c>
      <c r="T35" s="88">
        <f t="shared" si="11"/>
        <v>9243.6974789915967</v>
      </c>
      <c r="U35" s="57">
        <f t="shared" si="11"/>
        <v>6722.6890756302528</v>
      </c>
      <c r="V35" s="58">
        <f t="shared" si="1"/>
        <v>929689.30691542674</v>
      </c>
      <c r="W35" s="60"/>
      <c r="X35" s="60"/>
      <c r="Y35" s="79"/>
      <c r="Z35" s="83"/>
      <c r="AA35" s="89"/>
      <c r="AB35" s="50"/>
      <c r="AC35" s="13"/>
    </row>
    <row r="36" spans="1:80" ht="99" customHeight="1" thickBot="1" x14ac:dyDescent="0.25">
      <c r="A36" s="48">
        <v>14</v>
      </c>
      <c r="B36" s="85" t="s">
        <v>68</v>
      </c>
      <c r="C36" s="229">
        <v>9</v>
      </c>
      <c r="D36" s="230" t="s">
        <v>69</v>
      </c>
      <c r="E36" s="231" t="s">
        <v>70</v>
      </c>
      <c r="F36" s="232">
        <v>121573</v>
      </c>
      <c r="G36" s="55"/>
      <c r="H36" s="90"/>
      <c r="I36" s="90"/>
      <c r="J36" s="91"/>
      <c r="K36" s="77"/>
      <c r="L36" s="91"/>
      <c r="M36" s="55"/>
      <c r="N36" s="57">
        <f t="shared" ref="N36:O40" si="12">F36/1.19</f>
        <v>102162.18487394959</v>
      </c>
      <c r="O36" s="57">
        <f t="shared" si="12"/>
        <v>0</v>
      </c>
      <c r="P36" s="57">
        <f t="shared" ref="P36:U40" si="13">H36/1.19</f>
        <v>0</v>
      </c>
      <c r="Q36" s="57">
        <f t="shared" si="13"/>
        <v>0</v>
      </c>
      <c r="R36" s="57">
        <f t="shared" si="13"/>
        <v>0</v>
      </c>
      <c r="S36" s="57">
        <f t="shared" si="13"/>
        <v>0</v>
      </c>
      <c r="T36" s="57">
        <f t="shared" si="13"/>
        <v>0</v>
      </c>
      <c r="U36" s="57">
        <f t="shared" si="13"/>
        <v>0</v>
      </c>
      <c r="V36" s="58">
        <f t="shared" si="1"/>
        <v>102162.18487394959</v>
      </c>
      <c r="W36" s="60" t="s">
        <v>54</v>
      </c>
      <c r="X36" s="60" t="s">
        <v>55</v>
      </c>
      <c r="Y36" s="92" t="s">
        <v>298</v>
      </c>
      <c r="Z36" s="83" t="s">
        <v>301</v>
      </c>
      <c r="AA36" s="89" t="s">
        <v>48</v>
      </c>
      <c r="AB36" s="81" t="s">
        <v>292</v>
      </c>
      <c r="AC36" s="13"/>
    </row>
    <row r="37" spans="1:80" ht="99" customHeight="1" thickBot="1" x14ac:dyDescent="0.25">
      <c r="A37" s="48">
        <v>15</v>
      </c>
      <c r="B37" s="85" t="s">
        <v>68</v>
      </c>
      <c r="C37" s="229">
        <v>10</v>
      </c>
      <c r="D37" s="230" t="s">
        <v>323</v>
      </c>
      <c r="E37" s="231" t="s">
        <v>70</v>
      </c>
      <c r="F37" s="232">
        <v>121571</v>
      </c>
      <c r="G37" s="55"/>
      <c r="H37" s="93"/>
      <c r="I37" s="93"/>
      <c r="J37" s="77"/>
      <c r="K37" s="94"/>
      <c r="L37" s="77"/>
      <c r="M37" s="55"/>
      <c r="N37" s="57">
        <f t="shared" si="12"/>
        <v>102160.50420168068</v>
      </c>
      <c r="O37" s="57">
        <f t="shared" si="12"/>
        <v>0</v>
      </c>
      <c r="P37" s="57">
        <f t="shared" si="13"/>
        <v>0</v>
      </c>
      <c r="Q37" s="57">
        <f t="shared" si="13"/>
        <v>0</v>
      </c>
      <c r="R37" s="57">
        <f t="shared" si="13"/>
        <v>0</v>
      </c>
      <c r="S37" s="57">
        <f t="shared" si="13"/>
        <v>0</v>
      </c>
      <c r="T37" s="57">
        <f t="shared" si="13"/>
        <v>0</v>
      </c>
      <c r="U37" s="57">
        <f t="shared" si="13"/>
        <v>0</v>
      </c>
      <c r="V37" s="58">
        <f t="shared" si="1"/>
        <v>102160.50420168068</v>
      </c>
      <c r="W37" s="60" t="s">
        <v>54</v>
      </c>
      <c r="X37" s="60" t="s">
        <v>55</v>
      </c>
      <c r="Y37" s="92" t="s">
        <v>298</v>
      </c>
      <c r="Z37" s="83" t="s">
        <v>301</v>
      </c>
      <c r="AA37" s="89" t="s">
        <v>48</v>
      </c>
      <c r="AB37" s="81" t="s">
        <v>292</v>
      </c>
      <c r="AC37" s="13"/>
    </row>
    <row r="38" spans="1:80" ht="99" customHeight="1" thickBot="1" x14ac:dyDescent="0.25">
      <c r="A38" s="48">
        <v>16</v>
      </c>
      <c r="B38" s="85" t="s">
        <v>68</v>
      </c>
      <c r="C38" s="229">
        <v>11</v>
      </c>
      <c r="D38" s="230" t="s">
        <v>325</v>
      </c>
      <c r="E38" s="231" t="s">
        <v>70</v>
      </c>
      <c r="F38" s="232">
        <v>0</v>
      </c>
      <c r="G38" s="55"/>
      <c r="H38" s="93"/>
      <c r="I38" s="93"/>
      <c r="J38" s="77"/>
      <c r="K38" s="94"/>
      <c r="L38" s="77"/>
      <c r="M38" s="55"/>
      <c r="N38" s="57">
        <f t="shared" si="12"/>
        <v>0</v>
      </c>
      <c r="O38" s="57">
        <f t="shared" si="12"/>
        <v>0</v>
      </c>
      <c r="P38" s="57">
        <f t="shared" si="13"/>
        <v>0</v>
      </c>
      <c r="Q38" s="57">
        <f t="shared" si="13"/>
        <v>0</v>
      </c>
      <c r="R38" s="57">
        <f t="shared" si="13"/>
        <v>0</v>
      </c>
      <c r="S38" s="57">
        <f t="shared" si="13"/>
        <v>0</v>
      </c>
      <c r="T38" s="57">
        <f t="shared" si="13"/>
        <v>0</v>
      </c>
      <c r="U38" s="57">
        <f t="shared" si="13"/>
        <v>0</v>
      </c>
      <c r="V38" s="58">
        <f t="shared" si="1"/>
        <v>0</v>
      </c>
      <c r="W38" s="60" t="s">
        <v>54</v>
      </c>
      <c r="X38" s="60"/>
      <c r="Y38" s="92"/>
      <c r="Z38" s="83"/>
      <c r="AA38" s="89"/>
      <c r="AB38" s="81"/>
      <c r="AC38" s="13"/>
    </row>
    <row r="39" spans="1:80" ht="89.25" customHeight="1" thickBot="1" x14ac:dyDescent="0.25">
      <c r="A39" s="48">
        <v>17</v>
      </c>
      <c r="B39" s="85" t="s">
        <v>68</v>
      </c>
      <c r="C39" s="229">
        <v>12</v>
      </c>
      <c r="D39" s="230" t="s">
        <v>326</v>
      </c>
      <c r="E39" s="231" t="s">
        <v>342</v>
      </c>
      <c r="F39" s="232">
        <v>183855</v>
      </c>
      <c r="G39" s="55"/>
      <c r="H39" s="93"/>
      <c r="I39" s="55"/>
      <c r="J39" s="91"/>
      <c r="K39" s="77"/>
      <c r="L39" s="91"/>
      <c r="M39" s="55"/>
      <c r="N39" s="57">
        <f t="shared" si="12"/>
        <v>154500</v>
      </c>
      <c r="O39" s="57">
        <f t="shared" si="12"/>
        <v>0</v>
      </c>
      <c r="P39" s="57">
        <f t="shared" si="13"/>
        <v>0</v>
      </c>
      <c r="Q39" s="57">
        <f t="shared" si="13"/>
        <v>0</v>
      </c>
      <c r="R39" s="57">
        <f t="shared" si="13"/>
        <v>0</v>
      </c>
      <c r="S39" s="57">
        <f t="shared" si="13"/>
        <v>0</v>
      </c>
      <c r="T39" s="57">
        <f t="shared" si="13"/>
        <v>0</v>
      </c>
      <c r="U39" s="57">
        <f t="shared" si="13"/>
        <v>0</v>
      </c>
      <c r="V39" s="58">
        <f t="shared" si="1"/>
        <v>154500</v>
      </c>
      <c r="W39" s="60" t="s">
        <v>54</v>
      </c>
      <c r="X39" s="60"/>
      <c r="Y39" s="293" t="s">
        <v>347</v>
      </c>
      <c r="Z39" s="294"/>
      <c r="AA39" s="294"/>
      <c r="AB39" s="295"/>
      <c r="AC39" s="13"/>
    </row>
    <row r="40" spans="1:80" ht="93" customHeight="1" thickBot="1" x14ac:dyDescent="0.25">
      <c r="A40" s="48">
        <v>18</v>
      </c>
      <c r="B40" s="85" t="s">
        <v>68</v>
      </c>
      <c r="C40" s="229">
        <v>13</v>
      </c>
      <c r="D40" s="233" t="s">
        <v>330</v>
      </c>
      <c r="E40" s="234"/>
      <c r="F40" s="235">
        <v>314000</v>
      </c>
      <c r="G40" s="68"/>
      <c r="H40" s="93"/>
      <c r="I40" s="93"/>
      <c r="J40" s="94"/>
      <c r="K40" s="94"/>
      <c r="L40" s="94"/>
      <c r="M40" s="68"/>
      <c r="N40" s="57">
        <f t="shared" si="12"/>
        <v>263865.54621848743</v>
      </c>
      <c r="O40" s="57">
        <f t="shared" si="12"/>
        <v>0</v>
      </c>
      <c r="P40" s="57">
        <f t="shared" si="13"/>
        <v>0</v>
      </c>
      <c r="Q40" s="57">
        <f t="shared" si="13"/>
        <v>0</v>
      </c>
      <c r="R40" s="57">
        <f t="shared" si="13"/>
        <v>0</v>
      </c>
      <c r="S40" s="57">
        <f t="shared" si="13"/>
        <v>0</v>
      </c>
      <c r="T40" s="57">
        <f t="shared" si="13"/>
        <v>0</v>
      </c>
      <c r="U40" s="57">
        <f t="shared" si="13"/>
        <v>0</v>
      </c>
      <c r="V40" s="58">
        <f t="shared" si="1"/>
        <v>263865.54621848743</v>
      </c>
      <c r="W40" s="60" t="s">
        <v>54</v>
      </c>
      <c r="X40" s="60"/>
      <c r="Y40" s="290" t="s">
        <v>375</v>
      </c>
      <c r="Z40" s="291"/>
      <c r="AA40" s="291"/>
      <c r="AB40" s="292"/>
      <c r="AC40" s="13"/>
    </row>
    <row r="41" spans="1:80" ht="34.5" customHeight="1" thickBot="1" x14ac:dyDescent="0.25">
      <c r="A41" s="48">
        <v>19</v>
      </c>
      <c r="B41" s="85"/>
      <c r="C41" s="48"/>
      <c r="D41" s="46" t="s">
        <v>73</v>
      </c>
      <c r="E41" s="47"/>
      <c r="F41" s="68">
        <f>SUM(F36:F40)</f>
        <v>740999</v>
      </c>
      <c r="G41" s="68"/>
      <c r="H41" s="68"/>
      <c r="I41" s="68"/>
      <c r="J41" s="68"/>
      <c r="K41" s="68"/>
      <c r="L41" s="68"/>
      <c r="M41" s="68"/>
      <c r="N41" s="69">
        <f t="shared" ref="N41:U41" si="14">SUM(N36:N40)</f>
        <v>622688.23529411771</v>
      </c>
      <c r="O41" s="69">
        <f t="shared" si="14"/>
        <v>0</v>
      </c>
      <c r="P41" s="57">
        <f t="shared" si="14"/>
        <v>0</v>
      </c>
      <c r="Q41" s="69">
        <f t="shared" si="14"/>
        <v>0</v>
      </c>
      <c r="R41" s="69">
        <f t="shared" si="14"/>
        <v>0</v>
      </c>
      <c r="S41" s="69">
        <f t="shared" si="14"/>
        <v>0</v>
      </c>
      <c r="T41" s="69">
        <f t="shared" si="14"/>
        <v>0</v>
      </c>
      <c r="U41" s="69">
        <f t="shared" si="14"/>
        <v>0</v>
      </c>
      <c r="V41" s="58">
        <f t="shared" si="1"/>
        <v>622688.23529411771</v>
      </c>
      <c r="W41" s="60"/>
      <c r="X41" s="60"/>
      <c r="Y41" s="95"/>
      <c r="Z41" s="62"/>
      <c r="AA41" s="89"/>
      <c r="AB41" s="81"/>
      <c r="AC41" s="13"/>
    </row>
    <row r="42" spans="1:80" s="96" customFormat="1" ht="37.5" customHeight="1" thickBot="1" x14ac:dyDescent="0.25">
      <c r="A42" s="48">
        <v>22</v>
      </c>
      <c r="B42" s="97"/>
      <c r="C42" s="98"/>
      <c r="D42" s="67" t="s">
        <v>76</v>
      </c>
      <c r="E42" s="47"/>
      <c r="F42" s="99">
        <f>F24+F26+F28+F35+F41</f>
        <v>1045999</v>
      </c>
      <c r="G42" s="99">
        <f t="shared" ref="G42:M42" si="15">G24+G26+G28+G35+G41</f>
        <v>0</v>
      </c>
      <c r="H42" s="99">
        <f t="shared" si="15"/>
        <v>0</v>
      </c>
      <c r="I42" s="99">
        <f t="shared" si="15"/>
        <v>201000</v>
      </c>
      <c r="J42" s="99">
        <f t="shared" si="15"/>
        <v>1624000</v>
      </c>
      <c r="K42" s="99">
        <f t="shared" si="15"/>
        <v>69000</v>
      </c>
      <c r="L42" s="99">
        <f t="shared" si="15"/>
        <v>132000</v>
      </c>
      <c r="M42" s="99">
        <f t="shared" si="15"/>
        <v>18000</v>
      </c>
      <c r="N42" s="69">
        <f>N24+N26+N28+N35+N41</f>
        <v>1332772.2689075631</v>
      </c>
      <c r="O42" s="69">
        <f t="shared" ref="O42:U42" si="16">O24+O26+O28+O35+O41</f>
        <v>0</v>
      </c>
      <c r="P42" s="69">
        <f t="shared" si="16"/>
        <v>0</v>
      </c>
      <c r="Q42" s="69">
        <f t="shared" si="16"/>
        <v>168907.56302521008</v>
      </c>
      <c r="R42" s="69">
        <f t="shared" si="16"/>
        <v>1444730.5527715674</v>
      </c>
      <c r="S42" s="69">
        <f t="shared" si="16"/>
        <v>63302.752293577978</v>
      </c>
      <c r="T42" s="69">
        <f t="shared" si="16"/>
        <v>120252.8717909182</v>
      </c>
      <c r="U42" s="69">
        <f t="shared" si="16"/>
        <v>15897.001002235756</v>
      </c>
      <c r="V42" s="69">
        <f t="shared" ref="V42" si="17">V24+V26+V28+V35+V41</f>
        <v>3145863.009791072</v>
      </c>
      <c r="W42" s="60"/>
      <c r="X42" s="100"/>
      <c r="Y42" s="101"/>
      <c r="Z42" s="102"/>
      <c r="AA42" s="103"/>
      <c r="AB42" s="104"/>
      <c r="AC42" s="13"/>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row>
    <row r="43" spans="1:80" ht="15.75" x14ac:dyDescent="0.2">
      <c r="A43" s="105"/>
      <c r="B43" s="105"/>
      <c r="C43" s="105"/>
      <c r="D43" s="106"/>
      <c r="E43" s="107"/>
      <c r="F43" s="108"/>
      <c r="G43" s="108"/>
      <c r="H43" s="108"/>
      <c r="I43" s="109"/>
      <c r="J43" s="109"/>
      <c r="K43" s="105"/>
      <c r="L43" s="105"/>
      <c r="M43" s="105"/>
      <c r="N43" s="109"/>
      <c r="O43" s="109"/>
      <c r="P43" s="109"/>
      <c r="Q43" s="105"/>
      <c r="R43" s="105"/>
      <c r="S43" s="105"/>
      <c r="T43" s="105"/>
      <c r="U43" s="105"/>
      <c r="V43" s="109"/>
      <c r="W43" s="109"/>
      <c r="X43" s="109"/>
      <c r="Y43" s="109"/>
      <c r="Z43" s="109"/>
      <c r="AA43" s="109"/>
      <c r="AB43" s="109"/>
      <c r="AC43" s="13"/>
    </row>
    <row r="44" spans="1:80" ht="15.75" hidden="1" x14ac:dyDescent="0.25">
      <c r="A44" s="105"/>
      <c r="B44" s="105"/>
      <c r="C44" s="274" t="s">
        <v>374</v>
      </c>
      <c r="D44" s="274"/>
      <c r="E44" s="107"/>
      <c r="F44" s="108"/>
      <c r="G44" s="108"/>
      <c r="H44" s="108"/>
      <c r="I44" s="109"/>
      <c r="J44" s="109"/>
      <c r="K44" s="105"/>
      <c r="L44" s="105"/>
      <c r="M44" s="105"/>
      <c r="N44" s="109"/>
      <c r="O44" s="109"/>
      <c r="T44" s="110"/>
      <c r="Y44" s="109"/>
      <c r="Z44" s="274"/>
      <c r="AA44" s="274"/>
      <c r="AB44" s="109"/>
      <c r="AC44" s="109"/>
      <c r="AD44" s="111"/>
    </row>
    <row r="45" spans="1:80" ht="16.5" hidden="1" customHeight="1" x14ac:dyDescent="0.25">
      <c r="A45" s="273" t="s">
        <v>373</v>
      </c>
      <c r="B45" s="273"/>
      <c r="C45" s="273"/>
      <c r="D45" s="273"/>
      <c r="E45" s="273"/>
      <c r="F45" s="108"/>
      <c r="G45" s="108"/>
      <c r="H45" s="108"/>
      <c r="I45" s="109"/>
      <c r="J45" s="109"/>
      <c r="K45" s="105"/>
      <c r="L45" s="105"/>
      <c r="M45" s="105"/>
      <c r="N45" s="109"/>
      <c r="O45" s="109"/>
      <c r="T45" s="110"/>
      <c r="Y45" s="272"/>
      <c r="Z45" s="272"/>
      <c r="AA45" s="272"/>
      <c r="AB45" s="272"/>
      <c r="AC45" s="272"/>
      <c r="AD45" s="112"/>
    </row>
    <row r="46" spans="1:80" ht="16.5" hidden="1" customHeight="1" x14ac:dyDescent="0.25">
      <c r="A46" s="107"/>
      <c r="B46" s="107"/>
      <c r="C46" s="107"/>
      <c r="D46" s="107"/>
      <c r="E46" s="107"/>
      <c r="F46" s="108"/>
      <c r="G46" s="108"/>
      <c r="H46" s="108"/>
      <c r="I46" s="109"/>
      <c r="J46" s="109"/>
      <c r="K46" s="105"/>
      <c r="L46" s="105"/>
      <c r="M46" s="105"/>
      <c r="N46" s="109"/>
      <c r="O46" s="109"/>
      <c r="T46" s="110"/>
      <c r="Y46" s="246"/>
      <c r="Z46" s="246"/>
      <c r="AA46" s="246"/>
      <c r="AB46" s="246"/>
      <c r="AC46" s="246"/>
      <c r="AD46" s="112"/>
    </row>
    <row r="47" spans="1:80" ht="16.5" hidden="1" customHeight="1" x14ac:dyDescent="0.25">
      <c r="A47" s="107"/>
      <c r="B47" s="107"/>
      <c r="C47" s="107"/>
      <c r="D47" s="107"/>
      <c r="E47" s="107"/>
      <c r="F47" s="108"/>
      <c r="G47" s="108"/>
      <c r="H47" s="108"/>
      <c r="I47" s="109"/>
      <c r="J47" s="109"/>
      <c r="K47" s="105"/>
      <c r="L47" s="105"/>
      <c r="M47" s="105"/>
      <c r="N47" s="109"/>
      <c r="O47" s="109"/>
      <c r="T47" s="110"/>
      <c r="Y47" s="246"/>
      <c r="Z47" s="246"/>
      <c r="AA47" s="246"/>
      <c r="AB47" s="246"/>
      <c r="AC47" s="246"/>
      <c r="AD47" s="112"/>
    </row>
    <row r="48" spans="1:80" ht="16.5" hidden="1" customHeight="1" x14ac:dyDescent="0.25">
      <c r="A48" s="107"/>
      <c r="B48" s="107"/>
      <c r="C48" s="107"/>
      <c r="D48" s="107"/>
      <c r="E48" s="107"/>
      <c r="F48" s="108"/>
      <c r="G48" s="108"/>
      <c r="H48" s="108"/>
      <c r="I48" s="109"/>
      <c r="J48" s="109"/>
      <c r="K48" s="105"/>
      <c r="L48" s="105"/>
      <c r="M48" s="105"/>
      <c r="N48" s="109"/>
      <c r="O48" s="109"/>
      <c r="T48" s="110"/>
      <c r="Y48" s="246"/>
      <c r="Z48" s="246"/>
      <c r="AA48" s="246"/>
      <c r="AB48" s="246"/>
      <c r="AC48" s="246"/>
      <c r="AD48" s="112"/>
    </row>
    <row r="49" spans="1:30" ht="16.5" hidden="1" customHeight="1" x14ac:dyDescent="0.25">
      <c r="A49" s="107"/>
      <c r="B49" s="107"/>
      <c r="C49" s="107"/>
      <c r="D49" s="107"/>
      <c r="E49" s="107"/>
      <c r="F49" s="108"/>
      <c r="G49" s="108"/>
      <c r="H49" s="108"/>
      <c r="I49" s="109"/>
      <c r="J49" s="109"/>
      <c r="K49" s="105"/>
      <c r="L49" s="105"/>
      <c r="M49" s="105"/>
      <c r="N49" s="109"/>
      <c r="O49" s="109"/>
      <c r="T49" s="110"/>
      <c r="Y49" s="246"/>
      <c r="Z49" s="246"/>
      <c r="AA49" s="246"/>
      <c r="AB49" s="246"/>
      <c r="AC49" s="246"/>
      <c r="AD49" s="112"/>
    </row>
    <row r="50" spans="1:30" ht="16.5" hidden="1" customHeight="1" x14ac:dyDescent="0.25">
      <c r="A50" s="107"/>
      <c r="B50" s="107"/>
      <c r="C50" s="107"/>
      <c r="D50" s="107"/>
      <c r="E50" s="107"/>
      <c r="F50" s="108"/>
      <c r="G50" s="108"/>
      <c r="H50" s="108"/>
      <c r="I50" s="109"/>
      <c r="J50" s="109"/>
      <c r="K50" s="105"/>
      <c r="L50" s="105"/>
      <c r="M50" s="105"/>
      <c r="N50" s="109"/>
      <c r="O50" s="109"/>
      <c r="T50" s="110"/>
      <c r="Y50" s="246"/>
      <c r="Z50" s="246"/>
      <c r="AA50" s="246"/>
      <c r="AB50" s="246"/>
      <c r="AC50" s="246"/>
      <c r="AD50" s="112"/>
    </row>
    <row r="51" spans="1:30" ht="16.5" hidden="1" customHeight="1" x14ac:dyDescent="0.25">
      <c r="A51" s="107"/>
      <c r="B51" s="107"/>
      <c r="C51" s="107"/>
      <c r="D51" s="107"/>
      <c r="E51" s="107"/>
      <c r="F51" s="108"/>
      <c r="G51" s="108"/>
      <c r="H51" s="108"/>
      <c r="I51" s="109"/>
      <c r="J51" s="109"/>
      <c r="K51" s="105"/>
      <c r="L51" s="105"/>
      <c r="M51" s="105"/>
      <c r="N51" s="109"/>
      <c r="O51" s="109"/>
      <c r="T51" s="110"/>
      <c r="Y51" s="246"/>
      <c r="Z51" s="246"/>
      <c r="AA51" s="246"/>
      <c r="AB51" s="246"/>
      <c r="AC51" s="246"/>
      <c r="AD51" s="112"/>
    </row>
    <row r="52" spans="1:30" ht="16.5" hidden="1" customHeight="1" x14ac:dyDescent="0.25">
      <c r="A52" s="107"/>
      <c r="B52" s="107"/>
      <c r="C52" s="107"/>
      <c r="D52" s="107"/>
      <c r="E52" s="107"/>
      <c r="F52" s="108"/>
      <c r="G52" s="108"/>
      <c r="H52" s="108"/>
      <c r="I52" s="109"/>
      <c r="J52" s="109"/>
      <c r="K52" s="105"/>
      <c r="L52" s="105"/>
      <c r="M52" s="105"/>
      <c r="N52" s="109"/>
      <c r="O52" s="109"/>
      <c r="T52" s="110"/>
      <c r="Y52" s="246"/>
      <c r="Z52" s="246"/>
      <c r="AA52" s="246"/>
      <c r="AB52" s="246"/>
      <c r="AC52" s="246"/>
      <c r="AD52" s="112"/>
    </row>
    <row r="53" spans="1:30" ht="16.5" hidden="1" customHeight="1" x14ac:dyDescent="0.25">
      <c r="A53" s="107"/>
      <c r="B53" s="107"/>
      <c r="C53" s="107"/>
      <c r="D53" s="107"/>
      <c r="E53" s="107"/>
      <c r="F53" s="108"/>
      <c r="G53" s="108"/>
      <c r="H53" s="108"/>
      <c r="I53" s="109"/>
      <c r="J53" s="109"/>
      <c r="K53" s="105"/>
      <c r="L53" s="105"/>
      <c r="M53" s="105"/>
      <c r="N53" s="109"/>
      <c r="O53" s="109"/>
      <c r="T53" s="110"/>
      <c r="Y53" s="246"/>
      <c r="Z53" s="246"/>
      <c r="AA53" s="246"/>
      <c r="AB53" s="246"/>
      <c r="AC53" s="246"/>
      <c r="AD53" s="112"/>
    </row>
    <row r="54" spans="1:30" ht="16.5" hidden="1" customHeight="1" x14ac:dyDescent="0.25">
      <c r="A54" s="107"/>
      <c r="B54" s="107"/>
      <c r="C54" s="107"/>
      <c r="D54" s="107"/>
      <c r="E54" s="107"/>
      <c r="F54" s="108"/>
      <c r="G54" s="108"/>
      <c r="H54" s="108"/>
      <c r="I54" s="109"/>
      <c r="J54" s="109"/>
      <c r="K54" s="105"/>
      <c r="L54" s="105"/>
      <c r="M54" s="105"/>
      <c r="N54" s="109"/>
      <c r="O54" s="109"/>
      <c r="T54" s="110"/>
      <c r="Y54" s="246"/>
      <c r="Z54" s="246"/>
      <c r="AA54" s="246"/>
      <c r="AB54" s="246"/>
      <c r="AC54" s="246"/>
      <c r="AD54" s="112"/>
    </row>
    <row r="55" spans="1:30" ht="16.5" customHeight="1" x14ac:dyDescent="0.25">
      <c r="A55" s="107"/>
      <c r="B55" s="107"/>
      <c r="C55" s="107"/>
      <c r="D55" s="107"/>
      <c r="E55" s="107"/>
      <c r="F55" s="108"/>
      <c r="G55" s="108"/>
      <c r="H55" s="108"/>
      <c r="I55" s="109"/>
      <c r="J55" s="109"/>
      <c r="K55" s="105"/>
      <c r="L55" s="105"/>
      <c r="M55" s="105"/>
      <c r="N55" s="109"/>
      <c r="O55" s="109"/>
      <c r="T55" s="110"/>
      <c r="Y55" s="246"/>
      <c r="Z55" s="246"/>
      <c r="AA55" s="246"/>
      <c r="AB55" s="246"/>
      <c r="AC55" s="246"/>
      <c r="AD55" s="112"/>
    </row>
    <row r="56" spans="1:30" ht="16.5" customHeight="1" x14ac:dyDescent="0.25">
      <c r="A56" s="107"/>
      <c r="B56" s="107"/>
      <c r="C56" s="276" t="s">
        <v>386</v>
      </c>
      <c r="D56" s="276"/>
      <c r="E56" s="276"/>
      <c r="F56" s="276"/>
      <c r="G56" s="108"/>
      <c r="H56" s="108"/>
      <c r="I56" s="109"/>
      <c r="J56" s="109"/>
      <c r="K56" s="105"/>
      <c r="L56" s="105"/>
      <c r="M56" s="105"/>
      <c r="N56" s="109"/>
      <c r="O56" s="109"/>
      <c r="T56" s="110"/>
      <c r="Y56" s="246"/>
      <c r="Z56" s="246"/>
      <c r="AA56" s="246"/>
      <c r="AB56" s="246"/>
      <c r="AC56" s="246"/>
      <c r="AD56" s="112"/>
    </row>
    <row r="57" spans="1:30" ht="16.5" customHeight="1" x14ac:dyDescent="0.25">
      <c r="A57" s="107"/>
      <c r="B57" s="107"/>
      <c r="C57" s="274" t="s">
        <v>392</v>
      </c>
      <c r="D57" s="274"/>
      <c r="E57" s="274"/>
      <c r="F57" s="274"/>
      <c r="G57" s="108"/>
      <c r="H57" s="108"/>
      <c r="I57" s="109"/>
      <c r="J57" s="109"/>
      <c r="K57" s="105"/>
      <c r="L57" s="105"/>
      <c r="M57" s="105"/>
      <c r="N57" s="109"/>
      <c r="O57" s="109"/>
      <c r="T57" s="110"/>
      <c r="Y57" s="246"/>
      <c r="Z57" s="246"/>
      <c r="AA57" s="246"/>
      <c r="AB57" s="246"/>
      <c r="AC57" s="246"/>
      <c r="AD57" s="112"/>
    </row>
    <row r="58" spans="1:30" ht="16.5" customHeight="1" x14ac:dyDescent="0.25">
      <c r="A58" s="107"/>
      <c r="B58" s="107"/>
      <c r="D58" s="12"/>
      <c r="F58" s="6"/>
      <c r="G58" s="108"/>
      <c r="H58" s="108"/>
      <c r="I58" s="109"/>
      <c r="J58" s="109"/>
      <c r="K58" s="105"/>
      <c r="L58" s="105"/>
      <c r="M58" s="105"/>
      <c r="N58" s="109"/>
      <c r="O58" s="109"/>
      <c r="T58" s="110"/>
      <c r="Y58" s="246"/>
      <c r="Z58" s="246"/>
      <c r="AA58" s="246"/>
      <c r="AB58" s="246"/>
      <c r="AC58" s="246"/>
      <c r="AD58" s="112"/>
    </row>
    <row r="59" spans="1:30" ht="16.5" customHeight="1" x14ac:dyDescent="0.25">
      <c r="A59" s="107"/>
      <c r="B59" s="107"/>
      <c r="D59" s="12"/>
      <c r="F59" s="6"/>
      <c r="G59" s="108"/>
      <c r="H59" s="108"/>
      <c r="I59" s="109"/>
      <c r="J59" s="109"/>
      <c r="K59" s="105"/>
      <c r="L59" s="105"/>
      <c r="M59" s="105"/>
      <c r="N59" s="109"/>
      <c r="O59" s="109"/>
      <c r="T59" s="110"/>
      <c r="Y59" s="246"/>
      <c r="Z59" s="246"/>
      <c r="AA59" s="246"/>
      <c r="AB59" s="246"/>
      <c r="AC59" s="246"/>
      <c r="AD59" s="112"/>
    </row>
    <row r="60" spans="1:30" ht="16.5" customHeight="1" x14ac:dyDescent="0.25">
      <c r="A60" s="107"/>
      <c r="B60" s="107"/>
      <c r="D60" s="12"/>
      <c r="F60" s="6"/>
      <c r="G60" s="108"/>
      <c r="H60" s="108"/>
      <c r="I60" s="109"/>
      <c r="J60" s="109"/>
      <c r="K60" s="105"/>
      <c r="L60" s="105"/>
      <c r="M60" s="105"/>
      <c r="N60" s="109"/>
      <c r="O60" s="109"/>
      <c r="T60" s="110"/>
      <c r="Y60" s="246"/>
      <c r="Z60" s="246"/>
      <c r="AA60" s="246"/>
      <c r="AB60" s="246"/>
      <c r="AC60" s="246"/>
      <c r="AD60" s="112"/>
    </row>
    <row r="61" spans="1:30" ht="16.5" customHeight="1" x14ac:dyDescent="0.25">
      <c r="A61" s="107"/>
      <c r="B61" s="107"/>
      <c r="C61" s="275" t="s">
        <v>293</v>
      </c>
      <c r="D61" s="275"/>
      <c r="E61" s="109"/>
      <c r="F61" s="109"/>
      <c r="G61" s="108"/>
      <c r="H61" s="108"/>
      <c r="I61" s="109"/>
      <c r="J61" s="109"/>
      <c r="K61" s="105"/>
      <c r="L61" s="105"/>
      <c r="M61" s="105"/>
      <c r="N61" s="109"/>
      <c r="O61" s="109"/>
      <c r="T61" s="110"/>
      <c r="Y61" s="246"/>
      <c r="Z61" s="246"/>
      <c r="AA61" s="246"/>
      <c r="AB61" s="246"/>
      <c r="AC61" s="246"/>
      <c r="AD61" s="112"/>
    </row>
    <row r="62" spans="1:30" ht="16.5" customHeight="1" x14ac:dyDescent="0.25">
      <c r="A62" s="107"/>
      <c r="B62" s="107"/>
      <c r="C62" s="271" t="s">
        <v>387</v>
      </c>
      <c r="D62" s="271"/>
      <c r="E62" s="271"/>
      <c r="F62" s="271"/>
      <c r="G62" s="108"/>
      <c r="H62" s="108"/>
      <c r="I62" s="109"/>
      <c r="J62" s="109"/>
      <c r="K62" s="105"/>
      <c r="L62" s="105"/>
      <c r="M62" s="105"/>
      <c r="N62" s="109"/>
      <c r="O62" s="109"/>
      <c r="T62" s="110"/>
      <c r="Y62" s="246"/>
      <c r="Z62" s="246"/>
      <c r="AA62" s="246"/>
      <c r="AB62" s="246"/>
      <c r="AC62" s="246"/>
      <c r="AD62" s="112"/>
    </row>
    <row r="63" spans="1:30" ht="16.5" customHeight="1" x14ac:dyDescent="0.25">
      <c r="A63" s="107"/>
      <c r="B63" s="107"/>
      <c r="C63" s="107"/>
      <c r="D63" s="107"/>
      <c r="E63" s="107"/>
      <c r="F63" s="108"/>
      <c r="G63" s="108"/>
      <c r="H63" s="108"/>
      <c r="I63" s="109"/>
      <c r="J63" s="109"/>
      <c r="K63" s="105"/>
      <c r="L63" s="105"/>
      <c r="M63" s="105"/>
      <c r="N63" s="109"/>
      <c r="O63" s="109"/>
      <c r="T63" s="110"/>
      <c r="Y63" s="246"/>
      <c r="Z63" s="246"/>
      <c r="AA63" s="246"/>
      <c r="AB63" s="246"/>
      <c r="AC63" s="246"/>
      <c r="AD63" s="112"/>
    </row>
    <row r="64" spans="1:30" ht="16.5" customHeight="1" x14ac:dyDescent="0.25">
      <c r="A64" s="107"/>
      <c r="B64" s="107"/>
      <c r="C64" s="107"/>
      <c r="D64" s="107"/>
      <c r="E64" s="107"/>
      <c r="F64" s="108"/>
      <c r="G64" s="108"/>
      <c r="H64" s="108"/>
      <c r="I64" s="109"/>
      <c r="J64" s="109"/>
      <c r="K64" s="105"/>
      <c r="L64" s="105"/>
      <c r="M64" s="105"/>
      <c r="N64" s="109"/>
      <c r="O64" s="109"/>
      <c r="T64" s="110"/>
      <c r="Y64" s="246"/>
      <c r="Z64" s="246"/>
      <c r="AA64" s="246"/>
      <c r="AB64" s="246"/>
      <c r="AC64" s="246"/>
      <c r="AD64" s="112"/>
    </row>
    <row r="65" spans="1:30" ht="16.5" customHeight="1" x14ac:dyDescent="0.25">
      <c r="A65" s="107"/>
      <c r="B65" s="107"/>
      <c r="C65" s="107"/>
      <c r="D65" s="107"/>
      <c r="E65" s="107"/>
      <c r="F65" s="108"/>
      <c r="G65" s="108"/>
      <c r="H65" s="108"/>
      <c r="I65" s="109"/>
      <c r="J65" s="109"/>
      <c r="K65" s="105"/>
      <c r="L65" s="105"/>
      <c r="M65" s="105"/>
      <c r="N65" s="109"/>
      <c r="O65" s="109"/>
      <c r="T65" s="110"/>
      <c r="Y65" s="246"/>
      <c r="Z65" s="246"/>
      <c r="AA65" s="246"/>
      <c r="AB65" s="246"/>
      <c r="AC65" s="246"/>
      <c r="AD65" s="112"/>
    </row>
    <row r="66" spans="1:30" ht="16.5" customHeight="1" x14ac:dyDescent="0.25">
      <c r="A66" s="107"/>
      <c r="B66" s="107"/>
      <c r="C66" s="107"/>
      <c r="D66" s="107"/>
      <c r="E66" s="107"/>
      <c r="F66" s="108"/>
      <c r="G66" s="108"/>
      <c r="H66" s="108"/>
      <c r="I66" s="109"/>
      <c r="J66" s="109"/>
      <c r="K66" s="105"/>
      <c r="L66" s="105"/>
      <c r="M66" s="105"/>
      <c r="N66" s="109"/>
      <c r="O66" s="109"/>
      <c r="T66" s="110"/>
      <c r="Y66" s="246"/>
      <c r="Z66" s="246"/>
      <c r="AA66" s="246"/>
      <c r="AB66" s="246"/>
      <c r="AC66" s="246"/>
      <c r="AD66" s="112"/>
    </row>
    <row r="67" spans="1:30" ht="16.5" customHeight="1" x14ac:dyDescent="0.25">
      <c r="A67" s="107"/>
      <c r="B67" s="107"/>
      <c r="C67" s="107"/>
      <c r="D67" s="107"/>
      <c r="E67" s="107"/>
      <c r="F67" s="108"/>
      <c r="G67" s="108"/>
      <c r="H67" s="108"/>
      <c r="I67" s="109"/>
      <c r="J67" s="109"/>
      <c r="K67" s="105"/>
      <c r="L67" s="105"/>
      <c r="M67" s="105"/>
      <c r="N67" s="109"/>
      <c r="O67" s="109"/>
      <c r="T67" s="110"/>
      <c r="Y67" s="246"/>
      <c r="Z67" s="246"/>
      <c r="AA67" s="246"/>
      <c r="AB67" s="246"/>
      <c r="AC67" s="246"/>
      <c r="AD67" s="112"/>
    </row>
    <row r="68" spans="1:30" ht="16.5" customHeight="1" x14ac:dyDescent="0.25">
      <c r="A68" s="107"/>
      <c r="B68" s="107"/>
      <c r="C68" s="107"/>
      <c r="D68" s="107"/>
      <c r="E68" s="107"/>
      <c r="F68" s="108"/>
      <c r="G68" s="108"/>
      <c r="H68" s="108"/>
      <c r="I68" s="109"/>
      <c r="J68" s="109"/>
      <c r="K68" s="105"/>
      <c r="L68" s="105"/>
      <c r="M68" s="105"/>
      <c r="N68" s="109"/>
      <c r="O68" s="109"/>
      <c r="T68" s="110"/>
      <c r="Y68" s="246"/>
      <c r="Z68" s="246"/>
      <c r="AA68" s="246"/>
      <c r="AB68" s="246"/>
      <c r="AC68" s="246"/>
      <c r="AD68" s="112"/>
    </row>
    <row r="69" spans="1:30" ht="16.5" customHeight="1" x14ac:dyDescent="0.25">
      <c r="A69" s="107"/>
      <c r="B69" s="107"/>
      <c r="C69" s="107"/>
      <c r="D69" s="107"/>
      <c r="E69" s="107"/>
      <c r="F69" s="108"/>
      <c r="G69" s="108"/>
      <c r="H69" s="108"/>
      <c r="I69" s="109"/>
      <c r="J69" s="109"/>
      <c r="K69" s="105"/>
      <c r="L69" s="105"/>
      <c r="M69" s="105"/>
      <c r="N69" s="109"/>
      <c r="O69" s="109"/>
      <c r="T69" s="110"/>
      <c r="Y69" s="246"/>
      <c r="Z69" s="246"/>
      <c r="AA69" s="246"/>
      <c r="AB69" s="246"/>
      <c r="AC69" s="246"/>
      <c r="AD69" s="112"/>
    </row>
    <row r="70" spans="1:30" ht="16.5" customHeight="1" x14ac:dyDescent="0.25">
      <c r="A70" s="107"/>
      <c r="B70" s="107"/>
      <c r="C70" s="107"/>
      <c r="D70" s="107"/>
      <c r="E70" s="107"/>
      <c r="F70" s="108"/>
      <c r="G70" s="108"/>
      <c r="H70" s="108"/>
      <c r="I70" s="109"/>
      <c r="J70" s="109"/>
      <c r="K70" s="105"/>
      <c r="L70" s="105"/>
      <c r="M70" s="105"/>
      <c r="N70" s="109"/>
      <c r="O70" s="109"/>
      <c r="T70" s="110"/>
      <c r="Y70" s="246"/>
      <c r="Z70" s="246"/>
      <c r="AA70" s="246"/>
      <c r="AB70" s="246"/>
      <c r="AC70" s="246"/>
      <c r="AD70" s="112"/>
    </row>
    <row r="71" spans="1:30" ht="16.5" customHeight="1" x14ac:dyDescent="0.25">
      <c r="A71" s="107"/>
      <c r="B71" s="107"/>
      <c r="C71" s="107"/>
      <c r="D71" s="107"/>
      <c r="E71" s="107"/>
      <c r="F71" s="108"/>
      <c r="G71" s="108"/>
      <c r="H71" s="108"/>
      <c r="I71" s="109"/>
      <c r="J71" s="109"/>
      <c r="K71" s="105"/>
      <c r="L71" s="105"/>
      <c r="M71" s="105"/>
      <c r="N71" s="109"/>
      <c r="O71" s="109"/>
      <c r="T71" s="110"/>
      <c r="Y71" s="246"/>
      <c r="Z71" s="246"/>
      <c r="AA71" s="246"/>
      <c r="AB71" s="246"/>
      <c r="AC71" s="246"/>
      <c r="AD71" s="112"/>
    </row>
    <row r="72" spans="1:30" ht="15.75" customHeight="1" x14ac:dyDescent="0.2">
      <c r="A72" s="105"/>
      <c r="B72" s="273"/>
      <c r="C72" s="273"/>
      <c r="D72" s="273"/>
      <c r="E72" s="107"/>
      <c r="F72" s="108"/>
      <c r="G72" s="108"/>
      <c r="H72" s="108"/>
      <c r="I72" s="109"/>
      <c r="J72" s="109"/>
      <c r="K72" s="105"/>
      <c r="L72" s="105"/>
      <c r="M72" s="105"/>
      <c r="N72" s="109"/>
      <c r="O72" s="109"/>
      <c r="P72" s="109"/>
      <c r="Q72" s="274"/>
      <c r="R72" s="274"/>
      <c r="S72" s="274"/>
      <c r="T72" s="107"/>
      <c r="U72" s="274"/>
      <c r="V72" s="274"/>
      <c r="W72" s="274"/>
      <c r="X72" s="105"/>
      <c r="Y72" s="274"/>
      <c r="Z72" s="274"/>
      <c r="AA72" s="274"/>
      <c r="AB72" s="274"/>
      <c r="AC72" s="105"/>
      <c r="AD72" s="111"/>
    </row>
    <row r="73" spans="1:30" ht="17.25" customHeight="1" x14ac:dyDescent="0.2">
      <c r="A73" s="2"/>
      <c r="B73" s="2"/>
      <c r="D73" s="12"/>
      <c r="F73" s="6"/>
      <c r="I73" s="13"/>
      <c r="J73" s="13"/>
      <c r="K73" s="2"/>
      <c r="L73" s="2"/>
      <c r="M73" s="2"/>
      <c r="N73" s="13"/>
      <c r="O73" s="13"/>
      <c r="P73" s="13"/>
      <c r="R73" s="113"/>
      <c r="S73" s="113"/>
      <c r="T73" s="113"/>
      <c r="U73" s="113"/>
      <c r="V73" s="270"/>
      <c r="W73" s="270"/>
      <c r="X73" s="270"/>
      <c r="Y73" s="270"/>
      <c r="Z73" s="270"/>
      <c r="AA73" s="114"/>
      <c r="AB73" s="13"/>
      <c r="AC73" s="13"/>
    </row>
    <row r="74" spans="1:30" x14ac:dyDescent="0.2">
      <c r="F74" s="6"/>
    </row>
    <row r="75" spans="1:30" x14ac:dyDescent="0.2">
      <c r="F75" s="6"/>
    </row>
    <row r="76" spans="1:30" x14ac:dyDescent="0.2">
      <c r="D76" s="12"/>
      <c r="F76" s="6"/>
      <c r="I76" s="13"/>
      <c r="J76" s="13"/>
      <c r="K76" s="2"/>
      <c r="L76" s="2"/>
      <c r="M76" s="2"/>
      <c r="N76" s="13"/>
    </row>
    <row r="77" spans="1:30" x14ac:dyDescent="0.2">
      <c r="D77" s="12"/>
      <c r="F77" s="6"/>
      <c r="I77" s="13"/>
      <c r="J77" s="13"/>
      <c r="K77" s="2"/>
      <c r="L77" s="2"/>
      <c r="M77" s="2"/>
      <c r="N77" s="13"/>
    </row>
    <row r="78" spans="1:30" x14ac:dyDescent="0.2">
      <c r="D78" s="12"/>
      <c r="F78" s="6"/>
      <c r="I78" s="13"/>
      <c r="J78" s="13"/>
      <c r="K78" s="2"/>
      <c r="L78" s="2"/>
      <c r="M78" s="2"/>
      <c r="N78" s="13"/>
    </row>
    <row r="79" spans="1:30" x14ac:dyDescent="0.2">
      <c r="F79" s="6"/>
    </row>
    <row r="80" spans="1:30" x14ac:dyDescent="0.2">
      <c r="F80" s="6"/>
    </row>
    <row r="81" spans="6:6" x14ac:dyDescent="0.2">
      <c r="F81" s="6"/>
    </row>
    <row r="82" spans="6:6" x14ac:dyDescent="0.2">
      <c r="F82" s="6"/>
    </row>
    <row r="83" spans="6:6" x14ac:dyDescent="0.2">
      <c r="F83" s="6"/>
    </row>
    <row r="84" spans="6:6" x14ac:dyDescent="0.2">
      <c r="F84" s="6"/>
    </row>
    <row r="85" spans="6:6" x14ac:dyDescent="0.2">
      <c r="F85" s="6"/>
    </row>
    <row r="86" spans="6:6" x14ac:dyDescent="0.2">
      <c r="F86" s="6"/>
    </row>
    <row r="87" spans="6:6" x14ac:dyDescent="0.2">
      <c r="F87" s="6"/>
    </row>
    <row r="88" spans="6:6" x14ac:dyDescent="0.2">
      <c r="F88" s="6"/>
    </row>
    <row r="89" spans="6:6" x14ac:dyDescent="0.2">
      <c r="F89" s="6"/>
    </row>
    <row r="90" spans="6:6" x14ac:dyDescent="0.2">
      <c r="F90" s="6"/>
    </row>
    <row r="91" spans="6:6" x14ac:dyDescent="0.2">
      <c r="F91" s="6"/>
    </row>
    <row r="92" spans="6:6" x14ac:dyDescent="0.2">
      <c r="F92" s="6"/>
    </row>
    <row r="93" spans="6:6" x14ac:dyDescent="0.2">
      <c r="F93" s="6"/>
    </row>
    <row r="94" spans="6:6" x14ac:dyDescent="0.2">
      <c r="F94" s="6"/>
    </row>
    <row r="95" spans="6:6" x14ac:dyDescent="0.2">
      <c r="F95" s="6"/>
    </row>
    <row r="96" spans="6:6"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sheetData>
  <mergeCells count="34">
    <mergeCell ref="A20:A21"/>
    <mergeCell ref="B20:B21"/>
    <mergeCell ref="Z44:AA44"/>
    <mergeCell ref="Y40:AB40"/>
    <mergeCell ref="C44:D44"/>
    <mergeCell ref="Y39:AB39"/>
    <mergeCell ref="X20:X21"/>
    <mergeCell ref="Y20:Y21"/>
    <mergeCell ref="Z20:Z21"/>
    <mergeCell ref="AA20:AA21"/>
    <mergeCell ref="AB20:AB21"/>
    <mergeCell ref="C20:C21"/>
    <mergeCell ref="W20:W21"/>
    <mergeCell ref="D2:W7"/>
    <mergeCell ref="B10:D10"/>
    <mergeCell ref="D20:D21"/>
    <mergeCell ref="Y9:AB9"/>
    <mergeCell ref="Y8:AA8"/>
    <mergeCell ref="V8:W8"/>
    <mergeCell ref="B9:P9"/>
    <mergeCell ref="X10:AC10"/>
    <mergeCell ref="C16:AB16"/>
    <mergeCell ref="Y19:Z19"/>
    <mergeCell ref="V73:Z73"/>
    <mergeCell ref="C62:F62"/>
    <mergeCell ref="Y45:AC45"/>
    <mergeCell ref="B72:D72"/>
    <mergeCell ref="Q72:S72"/>
    <mergeCell ref="U72:W72"/>
    <mergeCell ref="Y72:AB72"/>
    <mergeCell ref="C57:F57"/>
    <mergeCell ref="C61:D61"/>
    <mergeCell ref="C56:F56"/>
    <mergeCell ref="A45:E45"/>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Y184"/>
  <sheetViews>
    <sheetView tabSelected="1" topLeftCell="A149" zoomScaleNormal="100" workbookViewId="0">
      <selection activeCell="U176" sqref="U176"/>
    </sheetView>
  </sheetViews>
  <sheetFormatPr defaultRowHeight="15.75" customHeight="1" x14ac:dyDescent="0.2"/>
  <cols>
    <col min="1" max="1" width="5.42578125" style="105"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7" hidden="1" customWidth="1"/>
    <col min="10" max="10" width="10.42578125" style="197"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3" width="11.7109375" style="105"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2:26" hidden="1" x14ac:dyDescent="0.2"/>
    <row r="2" spans="2:26" x14ac:dyDescent="0.2">
      <c r="D2" s="304"/>
      <c r="E2" s="304"/>
      <c r="F2" s="304"/>
      <c r="G2" s="304"/>
      <c r="H2" s="304"/>
      <c r="I2" s="304"/>
      <c r="J2" s="304"/>
      <c r="K2" s="304"/>
      <c r="L2" s="304"/>
      <c r="M2" s="304"/>
      <c r="N2" s="304"/>
      <c r="O2" s="304"/>
      <c r="P2" s="304"/>
      <c r="Q2" s="304"/>
      <c r="R2" s="304"/>
      <c r="S2" s="304"/>
      <c r="T2" s="304"/>
      <c r="U2" s="304"/>
    </row>
    <row r="3" spans="2:26" x14ac:dyDescent="0.2">
      <c r="D3" s="304"/>
      <c r="E3" s="304"/>
      <c r="F3" s="304"/>
      <c r="G3" s="304"/>
      <c r="H3" s="304"/>
      <c r="I3" s="304"/>
      <c r="J3" s="304"/>
      <c r="K3" s="304"/>
      <c r="L3" s="304"/>
      <c r="M3" s="304"/>
      <c r="N3" s="304"/>
      <c r="O3" s="304"/>
      <c r="P3" s="304"/>
      <c r="Q3" s="304"/>
      <c r="R3" s="304"/>
      <c r="S3" s="304"/>
      <c r="T3" s="304"/>
      <c r="U3" s="304"/>
    </row>
    <row r="4" spans="2:26" x14ac:dyDescent="0.2">
      <c r="D4" s="304"/>
      <c r="E4" s="304"/>
      <c r="F4" s="304"/>
      <c r="G4" s="304"/>
      <c r="H4" s="304"/>
      <c r="I4" s="304"/>
      <c r="J4" s="304"/>
      <c r="K4" s="304"/>
      <c r="L4" s="304"/>
      <c r="M4" s="304"/>
      <c r="N4" s="304"/>
      <c r="O4" s="304"/>
      <c r="P4" s="304"/>
      <c r="Q4" s="304"/>
      <c r="R4" s="304"/>
      <c r="S4" s="304"/>
      <c r="T4" s="304"/>
      <c r="U4" s="304"/>
    </row>
    <row r="5" spans="2:26" x14ac:dyDescent="0.2">
      <c r="D5" s="304"/>
      <c r="E5" s="304"/>
      <c r="F5" s="304"/>
      <c r="G5" s="304"/>
      <c r="H5" s="304"/>
      <c r="I5" s="304"/>
      <c r="J5" s="304"/>
      <c r="K5" s="304"/>
      <c r="L5" s="304"/>
      <c r="M5" s="304"/>
      <c r="N5" s="304"/>
      <c r="O5" s="304"/>
      <c r="P5" s="304"/>
      <c r="Q5" s="304"/>
      <c r="R5" s="304"/>
      <c r="S5" s="304"/>
      <c r="T5" s="304"/>
      <c r="U5" s="304"/>
    </row>
    <row r="6" spans="2:26" x14ac:dyDescent="0.2">
      <c r="D6" s="304"/>
      <c r="E6" s="304"/>
      <c r="F6" s="304"/>
      <c r="G6" s="304"/>
      <c r="H6" s="304"/>
      <c r="I6" s="304"/>
      <c r="J6" s="304"/>
      <c r="K6" s="304"/>
      <c r="L6" s="304"/>
      <c r="M6" s="304"/>
      <c r="N6" s="304"/>
      <c r="O6" s="304"/>
      <c r="P6" s="304"/>
      <c r="Q6" s="304"/>
      <c r="R6" s="304"/>
      <c r="S6" s="304"/>
      <c r="T6" s="304"/>
      <c r="U6" s="304"/>
    </row>
    <row r="7" spans="2:26" ht="18.75" x14ac:dyDescent="0.2">
      <c r="B7" s="285" t="s">
        <v>388</v>
      </c>
      <c r="C7" s="285"/>
      <c r="D7" s="285"/>
      <c r="E7" s="285"/>
      <c r="F7" s="285"/>
      <c r="G7" s="285"/>
      <c r="H7" s="285"/>
      <c r="I7" s="285"/>
      <c r="J7" s="285"/>
      <c r="K7" s="285"/>
      <c r="L7" s="285"/>
      <c r="M7" s="285"/>
      <c r="N7" s="285"/>
      <c r="O7" s="285"/>
      <c r="P7" s="285"/>
    </row>
    <row r="8" spans="2:26" x14ac:dyDescent="0.2"/>
    <row r="9" spans="2:26" ht="18.75" x14ac:dyDescent="0.2">
      <c r="T9" s="11"/>
      <c r="U9" s="9" t="s">
        <v>389</v>
      </c>
      <c r="V9" s="11"/>
      <c r="W9" s="11"/>
      <c r="X9" s="11"/>
      <c r="Y9" s="11"/>
      <c r="Z9" s="11"/>
    </row>
    <row r="10" spans="2:26" ht="18.75" x14ac:dyDescent="0.2">
      <c r="T10" s="11"/>
      <c r="U10" s="257"/>
      <c r="V10" s="335" t="s">
        <v>396</v>
      </c>
      <c r="W10" s="335"/>
      <c r="X10" s="335"/>
      <c r="Y10" s="335"/>
      <c r="Z10" s="335"/>
    </row>
    <row r="11" spans="2:26" ht="18.75" x14ac:dyDescent="0.2">
      <c r="T11" s="335"/>
      <c r="U11" s="335"/>
      <c r="V11" s="335"/>
      <c r="W11" s="335"/>
      <c r="X11" s="335"/>
      <c r="Y11" s="335"/>
      <c r="Z11" s="335"/>
    </row>
    <row r="12" spans="2:26" ht="18.75" x14ac:dyDescent="0.2">
      <c r="T12" s="9"/>
      <c r="U12" s="9"/>
      <c r="V12" s="9"/>
      <c r="W12" s="9"/>
      <c r="X12" s="9"/>
      <c r="Y12" s="9"/>
      <c r="Z12" s="9"/>
    </row>
    <row r="13" spans="2:26" ht="18.75" x14ac:dyDescent="0.2">
      <c r="T13" s="9"/>
      <c r="U13" s="9"/>
      <c r="V13" s="9"/>
      <c r="W13" s="9"/>
      <c r="X13" s="9"/>
      <c r="Y13" s="9"/>
      <c r="Z13" s="9"/>
    </row>
    <row r="14" spans="2:26" ht="18.75" x14ac:dyDescent="0.2">
      <c r="T14" s="9"/>
      <c r="U14" s="9"/>
      <c r="V14" s="9"/>
      <c r="W14" s="9"/>
      <c r="X14" s="9"/>
      <c r="Y14" s="9"/>
      <c r="Z14" s="9"/>
    </row>
    <row r="15" spans="2:26" x14ac:dyDescent="0.2"/>
    <row r="16" spans="2:26" x14ac:dyDescent="0.2"/>
    <row r="17" spans="1:46" ht="18" customHeight="1" x14ac:dyDescent="0.2">
      <c r="D17" s="115"/>
      <c r="E17" s="337" t="s">
        <v>78</v>
      </c>
      <c r="F17" s="337"/>
      <c r="G17" s="337"/>
      <c r="H17" s="337"/>
      <c r="I17" s="337"/>
      <c r="J17" s="337"/>
      <c r="K17" s="337"/>
      <c r="L17" s="337"/>
      <c r="M17" s="337"/>
      <c r="N17" s="337"/>
      <c r="O17" s="337"/>
      <c r="P17" s="337"/>
      <c r="Q17" s="337"/>
      <c r="R17" s="337"/>
      <c r="S17" s="118"/>
      <c r="T17" s="118"/>
      <c r="U17" s="118"/>
      <c r="V17" s="118"/>
      <c r="W17" s="118"/>
    </row>
    <row r="18" spans="1:46" ht="18" customHeight="1" x14ac:dyDescent="0.2">
      <c r="D18" s="115"/>
      <c r="F18" s="118"/>
      <c r="G18" s="118"/>
      <c r="H18" s="118"/>
      <c r="I18" s="118"/>
      <c r="J18" s="118"/>
      <c r="K18" s="118"/>
      <c r="L18" s="118"/>
      <c r="M18" s="118"/>
      <c r="N18" s="118"/>
      <c r="O18" s="118"/>
      <c r="P18" s="118"/>
      <c r="Q18" s="118"/>
      <c r="R18" s="118"/>
      <c r="S18" s="118"/>
      <c r="T18" s="118"/>
      <c r="U18" s="118"/>
      <c r="V18" s="118"/>
      <c r="W18" s="118"/>
    </row>
    <row r="19" spans="1:46" ht="15" customHeight="1" x14ac:dyDescent="0.2">
      <c r="D19" s="115"/>
      <c r="F19" s="115"/>
      <c r="G19" s="115"/>
      <c r="H19" s="115"/>
      <c r="I19" s="199"/>
      <c r="J19" s="199"/>
      <c r="K19" s="115"/>
      <c r="L19" s="115"/>
      <c r="M19" s="115"/>
      <c r="N19" s="115"/>
    </row>
    <row r="20" spans="1:46" ht="16.5" thickBot="1" x14ac:dyDescent="0.25">
      <c r="B20" s="105"/>
      <c r="C20" s="17"/>
      <c r="D20" s="105"/>
    </row>
    <row r="21" spans="1:46" ht="21" customHeight="1" thickBot="1" x14ac:dyDescent="0.25">
      <c r="B21" s="105"/>
      <c r="D21" s="106"/>
      <c r="E21" s="261" t="s">
        <v>0</v>
      </c>
      <c r="F21" s="100" t="s">
        <v>7</v>
      </c>
      <c r="G21" s="119" t="s">
        <v>8</v>
      </c>
      <c r="H21" s="48" t="s">
        <v>9</v>
      </c>
      <c r="I21" s="78" t="s">
        <v>4</v>
      </c>
      <c r="J21" s="78" t="s">
        <v>5</v>
      </c>
      <c r="K21" s="120" t="s">
        <v>79</v>
      </c>
      <c r="L21" s="48" t="s">
        <v>6</v>
      </c>
      <c r="M21" s="121" t="s">
        <v>2</v>
      </c>
      <c r="N21" s="121">
        <v>66.08</v>
      </c>
      <c r="O21" s="122" t="s">
        <v>7</v>
      </c>
      <c r="P21" s="122" t="s">
        <v>8</v>
      </c>
      <c r="Q21" s="122" t="s">
        <v>9</v>
      </c>
      <c r="R21" s="70" t="s">
        <v>4</v>
      </c>
      <c r="S21" s="70" t="s">
        <v>5</v>
      </c>
      <c r="T21" s="70" t="s">
        <v>79</v>
      </c>
      <c r="U21" s="70" t="s">
        <v>6</v>
      </c>
      <c r="V21" s="70" t="s">
        <v>2</v>
      </c>
      <c r="W21" s="250">
        <v>66.08</v>
      </c>
      <c r="X21" s="123"/>
      <c r="Y21" s="124"/>
      <c r="Z21" s="338"/>
      <c r="AA21" s="338"/>
    </row>
    <row r="22" spans="1:46" s="115" customFormat="1" ht="129" customHeight="1" thickBot="1" x14ac:dyDescent="0.25">
      <c r="A22" s="286" t="s">
        <v>10</v>
      </c>
      <c r="B22" s="281" t="s">
        <v>11</v>
      </c>
      <c r="C22" s="286" t="s">
        <v>80</v>
      </c>
      <c r="D22" s="286" t="s">
        <v>81</v>
      </c>
      <c r="E22" s="340" t="s">
        <v>82</v>
      </c>
      <c r="F22" s="125" t="s">
        <v>381</v>
      </c>
      <c r="G22" s="125" t="s">
        <v>83</v>
      </c>
      <c r="H22" s="125" t="s">
        <v>84</v>
      </c>
      <c r="I22" s="200" t="s">
        <v>19</v>
      </c>
      <c r="J22" s="201" t="s">
        <v>85</v>
      </c>
      <c r="K22" s="126" t="s">
        <v>86</v>
      </c>
      <c r="L22" s="32" t="s">
        <v>21</v>
      </c>
      <c r="M22" s="124" t="s">
        <v>23</v>
      </c>
      <c r="N22" s="124" t="s">
        <v>380</v>
      </c>
      <c r="O22" s="127" t="s">
        <v>379</v>
      </c>
      <c r="P22" s="128" t="s">
        <v>87</v>
      </c>
      <c r="Q22" s="128" t="s">
        <v>25</v>
      </c>
      <c r="R22" s="128" t="s">
        <v>26</v>
      </c>
      <c r="S22" s="129" t="s">
        <v>27</v>
      </c>
      <c r="T22" s="130" t="s">
        <v>86</v>
      </c>
      <c r="U22" s="129" t="s">
        <v>296</v>
      </c>
      <c r="V22" s="129" t="s">
        <v>23</v>
      </c>
      <c r="W22" s="50" t="s">
        <v>380</v>
      </c>
      <c r="X22" s="131" t="s">
        <v>29</v>
      </c>
      <c r="Y22" s="343" t="s">
        <v>30</v>
      </c>
      <c r="Z22" s="346" t="s">
        <v>88</v>
      </c>
      <c r="AA22" s="346" t="s">
        <v>89</v>
      </c>
    </row>
    <row r="23" spans="1:46" s="115" customFormat="1" ht="98.25" customHeight="1" thickBot="1" x14ac:dyDescent="0.25">
      <c r="A23" s="336"/>
      <c r="B23" s="339"/>
      <c r="C23" s="336"/>
      <c r="D23" s="336"/>
      <c r="E23" s="341"/>
      <c r="F23" s="48" t="s">
        <v>36</v>
      </c>
      <c r="G23" s="48" t="s">
        <v>36</v>
      </c>
      <c r="H23" s="48" t="s">
        <v>36</v>
      </c>
      <c r="I23" s="55" t="s">
        <v>36</v>
      </c>
      <c r="J23" s="55" t="s">
        <v>36</v>
      </c>
      <c r="K23" s="48" t="s">
        <v>36</v>
      </c>
      <c r="L23" s="48" t="s">
        <v>36</v>
      </c>
      <c r="M23" s="40" t="s">
        <v>36</v>
      </c>
      <c r="N23" s="48" t="s">
        <v>36</v>
      </c>
      <c r="O23" s="286" t="s">
        <v>90</v>
      </c>
      <c r="P23" s="280" t="s">
        <v>91</v>
      </c>
      <c r="Q23" s="280" t="s">
        <v>91</v>
      </c>
      <c r="R23" s="280" t="s">
        <v>91</v>
      </c>
      <c r="S23" s="286" t="s">
        <v>91</v>
      </c>
      <c r="T23" s="280" t="s">
        <v>91</v>
      </c>
      <c r="U23" s="286" t="s">
        <v>91</v>
      </c>
      <c r="V23" s="286" t="s">
        <v>91</v>
      </c>
      <c r="W23" s="286" t="s">
        <v>91</v>
      </c>
      <c r="X23" s="280" t="s">
        <v>92</v>
      </c>
      <c r="Y23" s="344"/>
      <c r="Z23" s="347"/>
      <c r="AA23" s="347"/>
    </row>
    <row r="24" spans="1:46" s="115" customFormat="1" ht="36.75" customHeight="1" thickBot="1" x14ac:dyDescent="0.25">
      <c r="A24" s="287"/>
      <c r="B24" s="282"/>
      <c r="C24" s="287"/>
      <c r="D24" s="287"/>
      <c r="E24" s="342"/>
      <c r="F24" s="40"/>
      <c r="G24" s="40"/>
      <c r="H24" s="40"/>
      <c r="I24" s="181"/>
      <c r="J24" s="181"/>
      <c r="K24" s="40"/>
      <c r="L24" s="40"/>
      <c r="M24" s="48"/>
      <c r="N24" s="65"/>
      <c r="O24" s="287"/>
      <c r="P24" s="287"/>
      <c r="Q24" s="287"/>
      <c r="R24" s="287"/>
      <c r="S24" s="287"/>
      <c r="T24" s="287"/>
      <c r="U24" s="287"/>
      <c r="V24" s="287"/>
      <c r="W24" s="287"/>
      <c r="X24" s="287"/>
      <c r="Y24" s="345"/>
      <c r="Z24" s="348"/>
      <c r="AA24" s="348"/>
    </row>
    <row r="25" spans="1:46" ht="29.25" customHeight="1" x14ac:dyDescent="0.2">
      <c r="A25" s="325">
        <v>1</v>
      </c>
      <c r="B25" s="327" t="s">
        <v>93</v>
      </c>
      <c r="C25" s="325">
        <v>1</v>
      </c>
      <c r="D25" s="329" t="s">
        <v>94</v>
      </c>
      <c r="E25" s="331" t="s">
        <v>95</v>
      </c>
      <c r="F25" s="325">
        <v>36000</v>
      </c>
      <c r="G25" s="325">
        <v>4000</v>
      </c>
      <c r="H25" s="325">
        <v>7000</v>
      </c>
      <c r="I25" s="333">
        <v>1000</v>
      </c>
      <c r="J25" s="333">
        <v>2000</v>
      </c>
      <c r="K25" s="325"/>
      <c r="L25" s="325">
        <v>2000</v>
      </c>
      <c r="M25" s="325"/>
      <c r="N25" s="40"/>
      <c r="O25" s="309">
        <f t="shared" ref="O25:W25" si="0">F25/1.19</f>
        <v>30252.100840336137</v>
      </c>
      <c r="P25" s="309">
        <f t="shared" si="0"/>
        <v>3361.3445378151264</v>
      </c>
      <c r="Q25" s="309">
        <f t="shared" si="0"/>
        <v>5882.3529411764712</v>
      </c>
      <c r="R25" s="309">
        <f t="shared" si="0"/>
        <v>840.3361344537816</v>
      </c>
      <c r="S25" s="309">
        <f t="shared" si="0"/>
        <v>1680.6722689075632</v>
      </c>
      <c r="T25" s="309">
        <f t="shared" si="0"/>
        <v>0</v>
      </c>
      <c r="U25" s="309">
        <f t="shared" si="0"/>
        <v>1680.6722689075632</v>
      </c>
      <c r="V25" s="309">
        <f t="shared" si="0"/>
        <v>0</v>
      </c>
      <c r="W25" s="309">
        <f t="shared" si="0"/>
        <v>0</v>
      </c>
      <c r="X25" s="309">
        <f>SUM(O25:W25)</f>
        <v>43697.478991596639</v>
      </c>
      <c r="Y25" s="323" t="s">
        <v>96</v>
      </c>
      <c r="Z25" s="311" t="s">
        <v>298</v>
      </c>
      <c r="AA25" s="313" t="s">
        <v>348</v>
      </c>
    </row>
    <row r="26" spans="1:46" ht="19.5" customHeight="1" thickBot="1" x14ac:dyDescent="0.25">
      <c r="A26" s="326"/>
      <c r="B26" s="328"/>
      <c r="C26" s="326"/>
      <c r="D26" s="330"/>
      <c r="E26" s="332"/>
      <c r="F26" s="326"/>
      <c r="G26" s="326"/>
      <c r="H26" s="326"/>
      <c r="I26" s="334"/>
      <c r="J26" s="334"/>
      <c r="K26" s="326"/>
      <c r="L26" s="326"/>
      <c r="M26" s="326"/>
      <c r="N26" s="65"/>
      <c r="O26" s="310"/>
      <c r="P26" s="310"/>
      <c r="Q26" s="310"/>
      <c r="R26" s="310"/>
      <c r="S26" s="310"/>
      <c r="T26" s="310"/>
      <c r="U26" s="310"/>
      <c r="V26" s="310"/>
      <c r="W26" s="310"/>
      <c r="X26" s="310"/>
      <c r="Y26" s="324"/>
      <c r="Z26" s="312"/>
      <c r="AA26" s="314"/>
    </row>
    <row r="27" spans="1:46" s="132" customFormat="1" ht="25.5" customHeight="1" thickBot="1" x14ac:dyDescent="0.25">
      <c r="A27" s="48">
        <v>2</v>
      </c>
      <c r="B27" s="44"/>
      <c r="C27" s="48"/>
      <c r="D27" s="75" t="s">
        <v>97</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98</v>
      </c>
      <c r="C28" s="48">
        <v>2</v>
      </c>
      <c r="D28" s="75" t="s">
        <v>99</v>
      </c>
      <c r="E28" s="133" t="s">
        <v>100</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96</v>
      </c>
      <c r="Z28" s="138" t="s">
        <v>299</v>
      </c>
      <c r="AA28" s="138" t="s">
        <v>348</v>
      </c>
      <c r="AC28" s="111" t="s">
        <v>82</v>
      </c>
    </row>
    <row r="29" spans="1:46" s="139" customFormat="1" ht="29.25" customHeight="1" thickBot="1" x14ac:dyDescent="0.25">
      <c r="A29" s="48">
        <v>4</v>
      </c>
      <c r="B29" s="62"/>
      <c r="C29" s="62"/>
      <c r="D29" s="62" t="s">
        <v>101</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65">
        <v>5</v>
      </c>
      <c r="B30" s="48" t="s">
        <v>102</v>
      </c>
      <c r="C30" s="48">
        <v>3</v>
      </c>
      <c r="D30" s="75" t="s">
        <v>103</v>
      </c>
      <c r="E30" s="133" t="s">
        <v>104</v>
      </c>
      <c r="F30" s="55">
        <v>740000</v>
      </c>
      <c r="G30" s="55">
        <v>300000</v>
      </c>
      <c r="H30" s="194">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96</v>
      </c>
      <c r="Z30" s="315" t="s">
        <v>105</v>
      </c>
      <c r="AA30" s="316"/>
    </row>
    <row r="31" spans="1:46" ht="30" customHeight="1" thickBot="1" x14ac:dyDescent="0.25">
      <c r="A31" s="48">
        <v>6</v>
      </c>
      <c r="B31" s="48"/>
      <c r="C31" s="48"/>
      <c r="D31" s="100" t="s">
        <v>106</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17"/>
      <c r="AA31" s="318"/>
    </row>
    <row r="32" spans="1:46" ht="35.25" customHeight="1" thickBot="1" x14ac:dyDescent="0.25">
      <c r="A32" s="48">
        <v>7</v>
      </c>
      <c r="B32" s="48" t="s">
        <v>107</v>
      </c>
      <c r="C32" s="48">
        <v>4</v>
      </c>
      <c r="D32" s="75" t="s">
        <v>315</v>
      </c>
      <c r="E32" s="133" t="s">
        <v>108</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96</v>
      </c>
      <c r="Z32" s="319"/>
      <c r="AA32" s="320"/>
    </row>
    <row r="33" spans="1:29" ht="129" customHeight="1" thickBot="1" x14ac:dyDescent="0.25">
      <c r="A33" s="40">
        <v>8</v>
      </c>
      <c r="B33" s="48" t="s">
        <v>107</v>
      </c>
      <c r="C33" s="48">
        <v>5</v>
      </c>
      <c r="D33" s="75" t="s">
        <v>109</v>
      </c>
      <c r="E33" s="133" t="s">
        <v>110</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96</v>
      </c>
      <c r="Z33" s="141" t="s">
        <v>298</v>
      </c>
      <c r="AA33" s="141" t="s">
        <v>300</v>
      </c>
    </row>
    <row r="34" spans="1:29" ht="28.5" customHeight="1" thickBot="1" x14ac:dyDescent="0.25">
      <c r="A34" s="48">
        <v>9</v>
      </c>
      <c r="B34" s="48"/>
      <c r="C34" s="48"/>
      <c r="D34" s="48" t="s">
        <v>111</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112</v>
      </c>
      <c r="C35" s="48">
        <v>6</v>
      </c>
      <c r="D35" s="75" t="s">
        <v>113</v>
      </c>
      <c r="E35" s="133" t="s">
        <v>114</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96</v>
      </c>
      <c r="Z35" s="141" t="s">
        <v>301</v>
      </c>
      <c r="AA35" s="141" t="s">
        <v>301</v>
      </c>
    </row>
    <row r="36" spans="1:29" ht="68.25" customHeight="1" thickBot="1" x14ac:dyDescent="0.25">
      <c r="A36" s="48">
        <v>11</v>
      </c>
      <c r="B36" s="48" t="s">
        <v>112</v>
      </c>
      <c r="C36" s="48">
        <v>7</v>
      </c>
      <c r="D36" s="75" t="s">
        <v>115</v>
      </c>
      <c r="E36" s="133" t="s">
        <v>116</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96</v>
      </c>
      <c r="Z36" s="141" t="s">
        <v>301</v>
      </c>
      <c r="AA36" s="141" t="s">
        <v>302</v>
      </c>
      <c r="AC36" s="111" t="s">
        <v>117</v>
      </c>
    </row>
    <row r="37" spans="1:29" ht="39.75" customHeight="1" thickBot="1" x14ac:dyDescent="0.25">
      <c r="A37" s="40">
        <v>12</v>
      </c>
      <c r="B37" s="48" t="s">
        <v>112</v>
      </c>
      <c r="C37" s="48">
        <v>8</v>
      </c>
      <c r="D37" s="75" t="s">
        <v>118</v>
      </c>
      <c r="E37" s="133" t="s">
        <v>119</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96</v>
      </c>
      <c r="Z37" s="141" t="s">
        <v>301</v>
      </c>
      <c r="AA37" s="141" t="s">
        <v>302</v>
      </c>
    </row>
    <row r="38" spans="1:29" ht="35.25" customHeight="1" thickBot="1" x14ac:dyDescent="0.25">
      <c r="A38" s="48">
        <v>13</v>
      </c>
      <c r="B38" s="48"/>
      <c r="C38" s="48"/>
      <c r="D38" s="100" t="s">
        <v>120</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121</v>
      </c>
      <c r="E39" s="133" t="s">
        <v>122</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96</v>
      </c>
      <c r="Z39" s="146" t="s">
        <v>299</v>
      </c>
      <c r="AA39" s="147" t="s">
        <v>303</v>
      </c>
    </row>
    <row r="40" spans="1:29" ht="93" customHeight="1" thickBot="1" x14ac:dyDescent="0.25">
      <c r="A40" s="48">
        <v>15</v>
      </c>
      <c r="B40" s="48" t="s">
        <v>74</v>
      </c>
      <c r="C40" s="48">
        <v>10</v>
      </c>
      <c r="D40" s="148" t="s">
        <v>123</v>
      </c>
      <c r="E40" s="149" t="s">
        <v>124</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96</v>
      </c>
      <c r="Z40" s="321" t="s">
        <v>125</v>
      </c>
      <c r="AA40" s="322"/>
    </row>
    <row r="41" spans="1:29" ht="48.75" customHeight="1" thickBot="1" x14ac:dyDescent="0.25">
      <c r="A41" s="40">
        <v>16</v>
      </c>
      <c r="B41" s="48" t="s">
        <v>74</v>
      </c>
      <c r="C41" s="48">
        <v>11</v>
      </c>
      <c r="D41" s="75" t="s">
        <v>126</v>
      </c>
      <c r="E41" s="133" t="s">
        <v>127</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96</v>
      </c>
      <c r="Z41" s="146" t="s">
        <v>299</v>
      </c>
      <c r="AA41" s="146" t="s">
        <v>303</v>
      </c>
    </row>
    <row r="42" spans="1:29" ht="30" customHeight="1" thickBot="1" x14ac:dyDescent="0.25">
      <c r="A42" s="48">
        <v>17</v>
      </c>
      <c r="B42" s="40"/>
      <c r="C42" s="48"/>
      <c r="D42" s="100" t="s">
        <v>75</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128</v>
      </c>
      <c r="C43" s="120">
        <v>12</v>
      </c>
      <c r="D43" s="150" t="s">
        <v>129</v>
      </c>
      <c r="E43" s="133" t="s">
        <v>130</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96</v>
      </c>
      <c r="Z43" s="141" t="s">
        <v>349</v>
      </c>
      <c r="AA43" s="141" t="s">
        <v>349</v>
      </c>
      <c r="AC43" s="116"/>
    </row>
    <row r="44" spans="1:29" ht="144" customHeight="1" thickBot="1" x14ac:dyDescent="0.25">
      <c r="A44" s="48">
        <v>19</v>
      </c>
      <c r="B44" s="75" t="s">
        <v>128</v>
      </c>
      <c r="C44" s="120">
        <v>13</v>
      </c>
      <c r="D44" s="151" t="s">
        <v>131</v>
      </c>
      <c r="E44" s="133" t="s">
        <v>132</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96</v>
      </c>
      <c r="Z44" s="138" t="s">
        <v>303</v>
      </c>
      <c r="AA44" s="141" t="s">
        <v>301</v>
      </c>
      <c r="AC44" s="116"/>
    </row>
    <row r="45" spans="1:29" ht="73.900000000000006" customHeight="1" thickBot="1" x14ac:dyDescent="0.25">
      <c r="A45" s="325">
        <v>20</v>
      </c>
      <c r="B45" s="152" t="s">
        <v>128</v>
      </c>
      <c r="C45" s="120">
        <v>14</v>
      </c>
      <c r="D45" s="151" t="s">
        <v>133</v>
      </c>
      <c r="E45" s="133" t="s">
        <v>134</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96</v>
      </c>
      <c r="Z45" s="138" t="s">
        <v>301</v>
      </c>
      <c r="AA45" s="141" t="s">
        <v>301</v>
      </c>
      <c r="AC45" s="116"/>
    </row>
    <row r="46" spans="1:29" ht="86.25" customHeight="1" thickBot="1" x14ac:dyDescent="0.25">
      <c r="A46" s="326"/>
      <c r="B46" s="152" t="s">
        <v>128</v>
      </c>
      <c r="C46" s="120">
        <v>15</v>
      </c>
      <c r="D46" s="151" t="s">
        <v>135</v>
      </c>
      <c r="E46" s="133" t="s">
        <v>136</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96</v>
      </c>
      <c r="Z46" s="138" t="s">
        <v>298</v>
      </c>
      <c r="AA46" s="141" t="s">
        <v>302</v>
      </c>
      <c r="AC46" s="116"/>
    </row>
    <row r="47" spans="1:29" ht="27" customHeight="1" thickBot="1" x14ac:dyDescent="0.25">
      <c r="A47" s="48">
        <v>21</v>
      </c>
      <c r="B47" s="37"/>
      <c r="C47" s="48"/>
      <c r="D47" s="100" t="s">
        <v>137</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138</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40">
        <v>23</v>
      </c>
      <c r="B49" s="44" t="s">
        <v>139</v>
      </c>
      <c r="C49" s="48">
        <v>16</v>
      </c>
      <c r="D49" s="154" t="s">
        <v>297</v>
      </c>
      <c r="E49" s="133" t="s">
        <v>140</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96</v>
      </c>
      <c r="Z49" s="141" t="s">
        <v>301</v>
      </c>
      <c r="AA49" s="138" t="s">
        <v>302</v>
      </c>
    </row>
    <row r="50" spans="1:28" ht="117.6" customHeight="1" thickBot="1" x14ac:dyDescent="0.25">
      <c r="A50" s="48">
        <v>24</v>
      </c>
      <c r="B50" s="44" t="s">
        <v>139</v>
      </c>
      <c r="C50" s="48">
        <v>17</v>
      </c>
      <c r="D50" s="155" t="s">
        <v>141</v>
      </c>
      <c r="E50" s="156" t="s">
        <v>142</v>
      </c>
      <c r="F50" s="157">
        <v>39000</v>
      </c>
      <c r="G50" s="55">
        <v>16400</v>
      </c>
      <c r="H50" s="55">
        <v>17300</v>
      </c>
      <c r="I50" s="55">
        <v>2000</v>
      </c>
      <c r="J50" s="55">
        <v>1300</v>
      </c>
      <c r="K50" s="55"/>
      <c r="L50" s="55">
        <v>2000</v>
      </c>
      <c r="M50" s="55"/>
      <c r="N50" s="55"/>
      <c r="O50" s="57">
        <f t="shared" si="23"/>
        <v>32773.10924369748</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65546.218487394959</v>
      </c>
      <c r="Y50" s="137" t="s">
        <v>96</v>
      </c>
      <c r="Z50" s="146" t="s">
        <v>301</v>
      </c>
      <c r="AA50" s="147" t="s">
        <v>302</v>
      </c>
    </row>
    <row r="51" spans="1:28" ht="86.25" customHeight="1" thickBot="1" x14ac:dyDescent="0.25">
      <c r="A51" s="48">
        <v>25</v>
      </c>
      <c r="B51" s="44" t="s">
        <v>139</v>
      </c>
      <c r="C51" s="48">
        <v>18</v>
      </c>
      <c r="D51" s="150" t="s">
        <v>143</v>
      </c>
      <c r="E51" s="133" t="s">
        <v>144</v>
      </c>
      <c r="F51" s="55">
        <v>30000</v>
      </c>
      <c r="G51" s="55">
        <v>3000</v>
      </c>
      <c r="H51" s="55">
        <v>5100</v>
      </c>
      <c r="I51" s="55">
        <v>800</v>
      </c>
      <c r="J51" s="55">
        <v>1500</v>
      </c>
      <c r="K51" s="55"/>
      <c r="L51" s="55">
        <v>2000</v>
      </c>
      <c r="M51" s="55"/>
      <c r="N51" s="55"/>
      <c r="O51" s="57">
        <f t="shared" si="23"/>
        <v>25210.084033613446</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35630.252100840335</v>
      </c>
      <c r="Y51" s="137" t="s">
        <v>96</v>
      </c>
      <c r="Z51" s="146" t="s">
        <v>298</v>
      </c>
      <c r="AA51" s="147" t="s">
        <v>301</v>
      </c>
    </row>
    <row r="52" spans="1:28" ht="324.75" customHeight="1" thickBot="1" x14ac:dyDescent="0.25">
      <c r="A52" s="48">
        <v>26</v>
      </c>
      <c r="B52" s="44" t="s">
        <v>139</v>
      </c>
      <c r="C52" s="70" t="s">
        <v>145</v>
      </c>
      <c r="D52" s="158" t="s">
        <v>146</v>
      </c>
      <c r="E52" s="133" t="s">
        <v>147</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96</v>
      </c>
      <c r="Z52" s="146" t="s">
        <v>305</v>
      </c>
      <c r="AA52" s="147" t="s">
        <v>304</v>
      </c>
    </row>
    <row r="53" spans="1:28" ht="27.6" customHeight="1" thickBot="1" x14ac:dyDescent="0.25">
      <c r="A53" s="325">
        <v>27</v>
      </c>
      <c r="B53" s="44"/>
      <c r="C53" s="70"/>
      <c r="D53" s="159" t="s">
        <v>148</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26"/>
      <c r="B54" s="62" t="s">
        <v>139</v>
      </c>
      <c r="C54" s="70" t="s">
        <v>149</v>
      </c>
      <c r="D54" s="160" t="s">
        <v>150</v>
      </c>
      <c r="E54" s="133" t="s">
        <v>151</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96</v>
      </c>
      <c r="Z54" s="146" t="s">
        <v>305</v>
      </c>
      <c r="AA54" s="147" t="s">
        <v>306</v>
      </c>
      <c r="AB54" s="161"/>
    </row>
    <row r="55" spans="1:28" ht="192.75" customHeight="1" thickBot="1" x14ac:dyDescent="0.3">
      <c r="A55" s="48">
        <v>28</v>
      </c>
      <c r="B55" s="44" t="s">
        <v>139</v>
      </c>
      <c r="C55" s="70" t="s">
        <v>152</v>
      </c>
      <c r="D55" s="160" t="s">
        <v>153</v>
      </c>
      <c r="E55" s="133" t="s">
        <v>154</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96</v>
      </c>
      <c r="Z55" s="146" t="s">
        <v>307</v>
      </c>
      <c r="AA55" s="147" t="s">
        <v>301</v>
      </c>
    </row>
    <row r="56" spans="1:28" ht="66.599999999999994" customHeight="1" thickBot="1" x14ac:dyDescent="0.25">
      <c r="A56" s="48">
        <v>29</v>
      </c>
      <c r="B56" s="44" t="s">
        <v>139</v>
      </c>
      <c r="C56" s="70" t="s">
        <v>155</v>
      </c>
      <c r="D56" s="159" t="s">
        <v>156</v>
      </c>
      <c r="E56" s="133" t="s">
        <v>157</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96</v>
      </c>
      <c r="Z56" s="146" t="s">
        <v>308</v>
      </c>
      <c r="AA56" s="146" t="s">
        <v>300</v>
      </c>
    </row>
    <row r="57" spans="1:28" ht="112.9" customHeight="1" thickBot="1" x14ac:dyDescent="0.25">
      <c r="A57" s="40">
        <v>30</v>
      </c>
      <c r="B57" s="44" t="s">
        <v>139</v>
      </c>
      <c r="C57" s="70" t="s">
        <v>158</v>
      </c>
      <c r="D57" s="150" t="s">
        <v>363</v>
      </c>
      <c r="E57" s="133" t="s">
        <v>159</v>
      </c>
      <c r="F57" s="55">
        <v>145000</v>
      </c>
      <c r="G57" s="55">
        <v>4800</v>
      </c>
      <c r="H57" s="194">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96</v>
      </c>
      <c r="Z57" s="146" t="s">
        <v>308</v>
      </c>
      <c r="AA57" s="146" t="s">
        <v>303</v>
      </c>
      <c r="AB57" s="161"/>
    </row>
    <row r="58" spans="1:28" ht="179.45" customHeight="1" thickBot="1" x14ac:dyDescent="0.25">
      <c r="A58" s="48">
        <v>31</v>
      </c>
      <c r="B58" s="44" t="s">
        <v>139</v>
      </c>
      <c r="C58" s="70" t="s">
        <v>160</v>
      </c>
      <c r="D58" s="162" t="s">
        <v>161</v>
      </c>
      <c r="E58" s="133" t="s">
        <v>162</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96</v>
      </c>
      <c r="Z58" s="146" t="s">
        <v>308</v>
      </c>
      <c r="AA58" s="146" t="s">
        <v>303</v>
      </c>
    </row>
    <row r="59" spans="1:28" ht="201.75" customHeight="1" thickBot="1" x14ac:dyDescent="0.25">
      <c r="A59" s="48">
        <v>32</v>
      </c>
      <c r="B59" s="44" t="s">
        <v>139</v>
      </c>
      <c r="C59" s="70" t="s">
        <v>163</v>
      </c>
      <c r="D59" s="163" t="s">
        <v>383</v>
      </c>
      <c r="E59" s="164" t="s">
        <v>164</v>
      </c>
      <c r="F59" s="55">
        <v>99500</v>
      </c>
      <c r="G59" s="55">
        <v>1200</v>
      </c>
      <c r="H59" s="194">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96</v>
      </c>
      <c r="Z59" s="147" t="s">
        <v>303</v>
      </c>
      <c r="AA59" s="147" t="s">
        <v>303</v>
      </c>
    </row>
    <row r="60" spans="1:28" ht="202.5" customHeight="1" thickBot="1" x14ac:dyDescent="0.25">
      <c r="A60" s="48">
        <v>33</v>
      </c>
      <c r="B60" s="44" t="s">
        <v>139</v>
      </c>
      <c r="C60" s="70" t="s">
        <v>165</v>
      </c>
      <c r="D60" s="162" t="s">
        <v>166</v>
      </c>
      <c r="E60" s="133" t="s">
        <v>167</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96</v>
      </c>
      <c r="Z60" s="147" t="s">
        <v>298</v>
      </c>
      <c r="AA60" s="147" t="s">
        <v>303</v>
      </c>
    </row>
    <row r="61" spans="1:28" ht="42" customHeight="1" thickBot="1" x14ac:dyDescent="0.25">
      <c r="A61" s="100">
        <v>34</v>
      </c>
      <c r="B61" s="44" t="s">
        <v>139</v>
      </c>
      <c r="C61" s="70" t="s">
        <v>168</v>
      </c>
      <c r="D61" s="162" t="s">
        <v>169</v>
      </c>
      <c r="E61" s="133" t="s">
        <v>170</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96</v>
      </c>
      <c r="Z61" s="147" t="s">
        <v>298</v>
      </c>
      <c r="AA61" s="147" t="s">
        <v>303</v>
      </c>
    </row>
    <row r="62" spans="1:28" ht="191.25" customHeight="1" thickBot="1" x14ac:dyDescent="0.25">
      <c r="A62" s="40">
        <v>35</v>
      </c>
      <c r="B62" s="44" t="s">
        <v>139</v>
      </c>
      <c r="C62" s="70" t="s">
        <v>171</v>
      </c>
      <c r="D62" s="159" t="s">
        <v>172</v>
      </c>
      <c r="E62" s="133" t="s">
        <v>173</v>
      </c>
      <c r="F62" s="55">
        <v>30000</v>
      </c>
      <c r="G62" s="55"/>
      <c r="H62" s="55"/>
      <c r="I62" s="55"/>
      <c r="J62" s="55"/>
      <c r="K62" s="55"/>
      <c r="L62" s="55"/>
      <c r="M62" s="55"/>
      <c r="N62" s="55"/>
      <c r="O62" s="57">
        <f t="shared" ref="O62:O77" si="29">F62/1.19</f>
        <v>25210.084033613446</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25210.084033613446</v>
      </c>
      <c r="Y62" s="137" t="s">
        <v>96</v>
      </c>
      <c r="Z62" s="146" t="s">
        <v>303</v>
      </c>
      <c r="AA62" s="146" t="s">
        <v>301</v>
      </c>
    </row>
    <row r="63" spans="1:28" ht="110.25" customHeight="1" thickBot="1" x14ac:dyDescent="0.25">
      <c r="A63" s="48">
        <v>36</v>
      </c>
      <c r="B63" s="44" t="s">
        <v>139</v>
      </c>
      <c r="C63" s="70" t="s">
        <v>174</v>
      </c>
      <c r="D63" s="159" t="s">
        <v>316</v>
      </c>
      <c r="E63" s="133" t="s">
        <v>175</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96</v>
      </c>
      <c r="Z63" s="147" t="s">
        <v>298</v>
      </c>
      <c r="AA63" s="147" t="s">
        <v>303</v>
      </c>
    </row>
    <row r="64" spans="1:28" ht="160.9" customHeight="1" thickBot="1" x14ac:dyDescent="0.25">
      <c r="A64" s="48">
        <v>37</v>
      </c>
      <c r="B64" s="44" t="s">
        <v>139</v>
      </c>
      <c r="C64" s="70" t="s">
        <v>176</v>
      </c>
      <c r="D64" s="159" t="s">
        <v>177</v>
      </c>
      <c r="E64" s="133" t="s">
        <v>178</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96</v>
      </c>
      <c r="Z64" s="147" t="s">
        <v>298</v>
      </c>
      <c r="AA64" s="147" t="s">
        <v>303</v>
      </c>
    </row>
    <row r="65" spans="1:259" ht="31.5" customHeight="1" thickBot="1" x14ac:dyDescent="0.25">
      <c r="A65" s="48">
        <v>38</v>
      </c>
      <c r="B65" s="44" t="s">
        <v>139</v>
      </c>
      <c r="C65" s="70" t="s">
        <v>179</v>
      </c>
      <c r="D65" s="159" t="s">
        <v>180</v>
      </c>
      <c r="E65" s="165" t="s">
        <v>181</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96</v>
      </c>
      <c r="Z65" s="147" t="s">
        <v>298</v>
      </c>
      <c r="AA65" s="147" t="s">
        <v>303</v>
      </c>
    </row>
    <row r="66" spans="1:259" ht="78.75" customHeight="1" thickBot="1" x14ac:dyDescent="0.25">
      <c r="A66" s="100">
        <v>39</v>
      </c>
      <c r="B66" s="44" t="s">
        <v>139</v>
      </c>
      <c r="C66" s="70" t="s">
        <v>182</v>
      </c>
      <c r="D66" s="159" t="s">
        <v>183</v>
      </c>
      <c r="E66" s="133" t="s">
        <v>184</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96</v>
      </c>
      <c r="Z66" s="147" t="s">
        <v>298</v>
      </c>
      <c r="AA66" s="147" t="s">
        <v>303</v>
      </c>
    </row>
    <row r="67" spans="1:259" ht="64.5" customHeight="1" thickBot="1" x14ac:dyDescent="0.25">
      <c r="A67" s="40">
        <v>40</v>
      </c>
      <c r="B67" s="44" t="s">
        <v>139</v>
      </c>
      <c r="C67" s="70" t="s">
        <v>185</v>
      </c>
      <c r="D67" s="159" t="s">
        <v>186</v>
      </c>
      <c r="E67" s="133" t="s">
        <v>187</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96</v>
      </c>
      <c r="Z67" s="146" t="s">
        <v>298</v>
      </c>
      <c r="AA67" s="147" t="s">
        <v>303</v>
      </c>
    </row>
    <row r="68" spans="1:259" ht="47.25" customHeight="1" thickBot="1" x14ac:dyDescent="0.25">
      <c r="A68" s="48">
        <v>41</v>
      </c>
      <c r="B68" s="44" t="s">
        <v>139</v>
      </c>
      <c r="C68" s="70" t="s">
        <v>188</v>
      </c>
      <c r="D68" s="75" t="s">
        <v>189</v>
      </c>
      <c r="E68" s="133" t="s">
        <v>190</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96</v>
      </c>
      <c r="Z68" s="146" t="s">
        <v>301</v>
      </c>
      <c r="AA68" s="138" t="s">
        <v>302</v>
      </c>
    </row>
    <row r="69" spans="1:259" ht="113.25" customHeight="1" thickBot="1" x14ac:dyDescent="0.25">
      <c r="A69" s="48">
        <v>42</v>
      </c>
      <c r="B69" s="44" t="s">
        <v>139</v>
      </c>
      <c r="C69" s="70" t="s">
        <v>191</v>
      </c>
      <c r="D69" s="159" t="s">
        <v>192</v>
      </c>
      <c r="E69" s="133" t="s">
        <v>193</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96</v>
      </c>
      <c r="Z69" s="141" t="s">
        <v>298</v>
      </c>
      <c r="AA69" s="138" t="s">
        <v>306</v>
      </c>
    </row>
    <row r="70" spans="1:259" ht="46.5" customHeight="1" thickBot="1" x14ac:dyDescent="0.25">
      <c r="A70" s="48">
        <v>43</v>
      </c>
      <c r="B70" s="44" t="s">
        <v>139</v>
      </c>
      <c r="C70" s="70" t="s">
        <v>194</v>
      </c>
      <c r="D70" s="159" t="s">
        <v>195</v>
      </c>
      <c r="E70" s="133" t="s">
        <v>196</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96</v>
      </c>
      <c r="Z70" s="146" t="s">
        <v>302</v>
      </c>
      <c r="AA70" s="147" t="s">
        <v>309</v>
      </c>
    </row>
    <row r="71" spans="1:259" ht="81" customHeight="1" thickBot="1" x14ac:dyDescent="0.25">
      <c r="A71" s="100">
        <v>44</v>
      </c>
      <c r="B71" s="44" t="s">
        <v>139</v>
      </c>
      <c r="C71" s="70" t="s">
        <v>197</v>
      </c>
      <c r="D71" s="159" t="s">
        <v>198</v>
      </c>
      <c r="E71" s="133" t="s">
        <v>190</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96</v>
      </c>
      <c r="Z71" s="141" t="s">
        <v>301</v>
      </c>
      <c r="AA71" s="138" t="s">
        <v>302</v>
      </c>
    </row>
    <row r="72" spans="1:259" ht="38.25" customHeight="1" thickBot="1" x14ac:dyDescent="0.25">
      <c r="A72" s="40">
        <v>45</v>
      </c>
      <c r="B72" s="44" t="s">
        <v>139</v>
      </c>
      <c r="C72" s="70" t="s">
        <v>199</v>
      </c>
      <c r="D72" s="159" t="s">
        <v>317</v>
      </c>
      <c r="E72" s="262" t="s">
        <v>319</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96</v>
      </c>
      <c r="Z72" s="147" t="s">
        <v>298</v>
      </c>
      <c r="AA72" s="147" t="s">
        <v>303</v>
      </c>
    </row>
    <row r="73" spans="1:259" ht="47.25" customHeight="1" thickBot="1" x14ac:dyDescent="0.25">
      <c r="A73" s="48">
        <v>46</v>
      </c>
      <c r="B73" s="44" t="s">
        <v>139</v>
      </c>
      <c r="C73" s="70" t="s">
        <v>202</v>
      </c>
      <c r="D73" s="159" t="s">
        <v>318</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96</v>
      </c>
      <c r="Z73" s="147" t="s">
        <v>298</v>
      </c>
      <c r="AA73" s="147" t="s">
        <v>303</v>
      </c>
    </row>
    <row r="74" spans="1:259" ht="32.25" thickBot="1" x14ac:dyDescent="0.25">
      <c r="A74" s="48">
        <v>47</v>
      </c>
      <c r="B74" s="44" t="s">
        <v>139</v>
      </c>
      <c r="C74" s="70" t="s">
        <v>205</v>
      </c>
      <c r="D74" s="159" t="s">
        <v>200</v>
      </c>
      <c r="E74" s="133" t="s">
        <v>201</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96</v>
      </c>
      <c r="Z74" s="141" t="s">
        <v>298</v>
      </c>
      <c r="AA74" s="138" t="s">
        <v>303</v>
      </c>
    </row>
    <row r="75" spans="1:259" ht="35.25" customHeight="1" thickBot="1" x14ac:dyDescent="0.25">
      <c r="A75" s="48">
        <v>48</v>
      </c>
      <c r="B75" s="44" t="s">
        <v>139</v>
      </c>
      <c r="C75" s="70" t="s">
        <v>208</v>
      </c>
      <c r="D75" s="159" t="s">
        <v>203</v>
      </c>
      <c r="E75" s="133" t="s">
        <v>204</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96</v>
      </c>
      <c r="Z75" s="138" t="s">
        <v>305</v>
      </c>
      <c r="AA75" s="138" t="s">
        <v>305</v>
      </c>
    </row>
    <row r="76" spans="1:259" s="198" customFormat="1" ht="35.25" customHeight="1" thickBot="1" x14ac:dyDescent="0.25">
      <c r="A76" s="100">
        <v>49</v>
      </c>
      <c r="B76" s="77" t="s">
        <v>139</v>
      </c>
      <c r="C76" s="174" t="s">
        <v>354</v>
      </c>
      <c r="D76" s="195" t="s">
        <v>206</v>
      </c>
      <c r="E76" s="196" t="s">
        <v>207</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96</v>
      </c>
      <c r="Z76" s="141" t="s">
        <v>298</v>
      </c>
      <c r="AA76" s="141" t="s">
        <v>303</v>
      </c>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7"/>
      <c r="EA76" s="197"/>
      <c r="EB76" s="197"/>
      <c r="EC76" s="197"/>
      <c r="ED76" s="197"/>
      <c r="EE76" s="197"/>
      <c r="EF76" s="197"/>
      <c r="EG76" s="197"/>
      <c r="EH76" s="197"/>
      <c r="EI76" s="197"/>
      <c r="EJ76" s="197"/>
      <c r="EK76" s="197"/>
      <c r="EL76" s="197"/>
      <c r="EM76" s="197"/>
      <c r="EN76" s="197"/>
      <c r="EO76" s="197"/>
      <c r="EP76" s="197"/>
      <c r="EQ76" s="197"/>
      <c r="ER76" s="197"/>
      <c r="ES76" s="197"/>
      <c r="ET76" s="197"/>
      <c r="EU76" s="197"/>
      <c r="EV76" s="197"/>
      <c r="EW76" s="197"/>
      <c r="EX76" s="197"/>
      <c r="EY76" s="197"/>
      <c r="EZ76" s="197"/>
      <c r="FA76" s="197"/>
      <c r="FB76" s="197"/>
      <c r="FC76" s="197"/>
      <c r="FD76" s="197"/>
      <c r="FE76" s="197"/>
      <c r="FF76" s="197"/>
      <c r="FG76" s="197"/>
      <c r="FH76" s="197"/>
      <c r="FI76" s="197"/>
      <c r="FJ76" s="197"/>
      <c r="FK76" s="197"/>
      <c r="FL76" s="197"/>
      <c r="FM76" s="197"/>
      <c r="FN76" s="197"/>
      <c r="FO76" s="197"/>
      <c r="FP76" s="197"/>
      <c r="FQ76" s="197"/>
      <c r="FR76" s="197"/>
      <c r="FS76" s="197"/>
      <c r="FT76" s="197"/>
      <c r="FU76" s="197"/>
      <c r="FV76" s="197"/>
      <c r="FW76" s="197"/>
      <c r="FX76" s="197"/>
      <c r="FY76" s="197"/>
      <c r="FZ76" s="197"/>
      <c r="GA76" s="197"/>
      <c r="GB76" s="197"/>
      <c r="GC76" s="197"/>
      <c r="GD76" s="197"/>
      <c r="GE76" s="197"/>
      <c r="GF76" s="197"/>
      <c r="GG76" s="197"/>
      <c r="GH76" s="197"/>
      <c r="GI76" s="197"/>
      <c r="GJ76" s="197"/>
      <c r="GK76" s="197"/>
      <c r="GL76" s="197"/>
      <c r="GM76" s="197"/>
      <c r="GN76" s="197"/>
      <c r="GO76" s="197"/>
      <c r="GP76" s="197"/>
      <c r="GQ76" s="197"/>
      <c r="GR76" s="197"/>
      <c r="GS76" s="197"/>
      <c r="GT76" s="197"/>
      <c r="GU76" s="197"/>
      <c r="GV76" s="197"/>
      <c r="GW76" s="197"/>
      <c r="GX76" s="197"/>
      <c r="GY76" s="197"/>
      <c r="GZ76" s="197"/>
      <c r="HA76" s="197"/>
      <c r="HB76" s="197"/>
      <c r="HC76" s="197"/>
      <c r="HD76" s="197"/>
      <c r="HE76" s="197"/>
      <c r="HF76" s="197"/>
      <c r="HG76" s="197"/>
      <c r="HH76" s="197"/>
      <c r="HI76" s="197"/>
      <c r="HJ76" s="197"/>
      <c r="HK76" s="197"/>
      <c r="HL76" s="197"/>
      <c r="HM76" s="197"/>
      <c r="HN76" s="197"/>
      <c r="HO76" s="197"/>
      <c r="HP76" s="197"/>
      <c r="HQ76" s="197"/>
      <c r="HR76" s="197"/>
      <c r="HS76" s="197"/>
      <c r="HT76" s="197"/>
      <c r="HU76" s="197"/>
      <c r="HV76" s="197"/>
      <c r="HW76" s="197"/>
      <c r="HX76" s="197"/>
      <c r="HY76" s="197"/>
      <c r="HZ76" s="197"/>
      <c r="IA76" s="197"/>
      <c r="IB76" s="197"/>
      <c r="IC76" s="197"/>
      <c r="ID76" s="197"/>
      <c r="IE76" s="197"/>
      <c r="IF76" s="197"/>
      <c r="IG76" s="197"/>
      <c r="IH76" s="197"/>
      <c r="II76" s="197"/>
      <c r="IJ76" s="197"/>
      <c r="IK76" s="197"/>
      <c r="IL76" s="197"/>
      <c r="IM76" s="197"/>
      <c r="IN76" s="197"/>
      <c r="IO76" s="197"/>
      <c r="IP76" s="197"/>
      <c r="IQ76" s="197"/>
      <c r="IR76" s="197"/>
      <c r="IS76" s="197"/>
      <c r="IT76" s="197"/>
      <c r="IU76" s="197"/>
      <c r="IV76" s="197"/>
      <c r="IW76" s="197"/>
      <c r="IX76" s="197"/>
      <c r="IY76" s="197"/>
    </row>
    <row r="77" spans="1:259" ht="30.75" customHeight="1" thickBot="1" x14ac:dyDescent="0.25">
      <c r="A77" s="40">
        <v>50</v>
      </c>
      <c r="B77" s="44" t="s">
        <v>139</v>
      </c>
      <c r="C77" s="70" t="s">
        <v>355</v>
      </c>
      <c r="D77" s="159" t="s">
        <v>209</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96</v>
      </c>
      <c r="Z77" s="141" t="s">
        <v>298</v>
      </c>
      <c r="AA77" s="138" t="s">
        <v>348</v>
      </c>
      <c r="AB77" s="161"/>
    </row>
    <row r="78" spans="1:259" ht="25.5" customHeight="1" thickBot="1" x14ac:dyDescent="0.25">
      <c r="A78" s="48">
        <v>51</v>
      </c>
      <c r="B78" s="44"/>
      <c r="C78" s="48"/>
      <c r="D78" s="75" t="s">
        <v>210</v>
      </c>
      <c r="E78" s="133"/>
      <c r="F78" s="157">
        <f>SUM(F54:F77)</f>
        <v>559000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476453.78151260503</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673932.77310924372</v>
      </c>
      <c r="Y78" s="142"/>
      <c r="Z78" s="140"/>
      <c r="AA78" s="136"/>
    </row>
    <row r="79" spans="1:259" ht="25.5" customHeight="1" thickBot="1" x14ac:dyDescent="0.25">
      <c r="A79" s="48">
        <v>52</v>
      </c>
      <c r="B79" s="44"/>
      <c r="C79" s="48"/>
      <c r="D79" s="100" t="s">
        <v>211</v>
      </c>
      <c r="E79" s="133"/>
      <c r="F79" s="157"/>
      <c r="G79" s="157"/>
      <c r="H79" s="157"/>
      <c r="I79" s="157"/>
      <c r="J79" s="157"/>
      <c r="K79" s="157"/>
      <c r="L79" s="157"/>
      <c r="M79" s="157"/>
      <c r="N79" s="157"/>
      <c r="O79" s="57">
        <f>O53+O78</f>
        <v>542840.33613445377</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812588.23529411771</v>
      </c>
      <c r="Y79" s="142"/>
      <c r="Z79" s="140"/>
      <c r="AA79" s="136"/>
    </row>
    <row r="80" spans="1:259" ht="162.75" customHeight="1" thickBot="1" x14ac:dyDescent="0.25">
      <c r="A80" s="48">
        <v>53</v>
      </c>
      <c r="B80" s="62" t="s">
        <v>212</v>
      </c>
      <c r="C80" s="48">
        <v>44</v>
      </c>
      <c r="D80" s="151" t="s">
        <v>213</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96</v>
      </c>
      <c r="Z80" s="141" t="s">
        <v>303</v>
      </c>
      <c r="AA80" s="138" t="s">
        <v>348</v>
      </c>
    </row>
    <row r="81" spans="1:27" ht="29.25" customHeight="1" thickBot="1" x14ac:dyDescent="0.25">
      <c r="A81" s="100">
        <v>54</v>
      </c>
      <c r="B81" s="44"/>
      <c r="C81" s="48"/>
      <c r="D81" s="44" t="s">
        <v>214</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40">
        <v>55</v>
      </c>
      <c r="B82" s="48" t="s">
        <v>215</v>
      </c>
      <c r="C82" s="48">
        <v>45</v>
      </c>
      <c r="D82" s="167" t="s">
        <v>216</v>
      </c>
      <c r="E82" s="133" t="s">
        <v>217</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96</v>
      </c>
      <c r="Z82" s="141" t="s">
        <v>298</v>
      </c>
      <c r="AA82" s="138" t="s">
        <v>303</v>
      </c>
    </row>
    <row r="83" spans="1:27" s="166" customFormat="1" ht="26.45" customHeight="1" thickBot="1" x14ac:dyDescent="0.25">
      <c r="A83" s="48">
        <v>56</v>
      </c>
      <c r="B83" s="48"/>
      <c r="C83" s="48"/>
      <c r="D83" s="167" t="s">
        <v>218</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219</v>
      </c>
      <c r="C84" s="48">
        <v>45.1</v>
      </c>
      <c r="D84" s="75" t="s">
        <v>312</v>
      </c>
      <c r="E84" s="149" t="s">
        <v>220</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96</v>
      </c>
      <c r="Z84" s="141" t="s">
        <v>301</v>
      </c>
      <c r="AA84" s="138" t="s">
        <v>302</v>
      </c>
    </row>
    <row r="85" spans="1:27" s="166" customFormat="1" ht="36" customHeight="1" thickBot="1" x14ac:dyDescent="0.25">
      <c r="A85" s="48">
        <v>58</v>
      </c>
      <c r="B85" s="48" t="s">
        <v>219</v>
      </c>
      <c r="C85" s="48">
        <v>45.2</v>
      </c>
      <c r="D85" s="75" t="s">
        <v>290</v>
      </c>
      <c r="E85" s="263" t="s">
        <v>221</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96</v>
      </c>
      <c r="Z85" s="141" t="s">
        <v>301</v>
      </c>
      <c r="AA85" s="138" t="s">
        <v>302</v>
      </c>
    </row>
    <row r="86" spans="1:27" s="166" customFormat="1" ht="47.25" customHeight="1" thickBot="1" x14ac:dyDescent="0.25">
      <c r="A86" s="100">
        <v>59</v>
      </c>
      <c r="B86" s="48" t="s">
        <v>219</v>
      </c>
      <c r="C86" s="48">
        <v>45.3</v>
      </c>
      <c r="D86" s="75" t="s">
        <v>313</v>
      </c>
      <c r="E86" s="149" t="s">
        <v>222</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96</v>
      </c>
      <c r="Z86" s="141" t="s">
        <v>301</v>
      </c>
      <c r="AA86" s="138" t="s">
        <v>302</v>
      </c>
    </row>
    <row r="87" spans="1:27" s="166" customFormat="1" ht="26.45" customHeight="1" thickBot="1" x14ac:dyDescent="0.25">
      <c r="A87" s="40">
        <v>60</v>
      </c>
      <c r="B87" s="48"/>
      <c r="C87" s="48"/>
      <c r="D87" s="167" t="s">
        <v>359</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223</v>
      </c>
      <c r="C88" s="48">
        <v>46</v>
      </c>
      <c r="D88" s="75" t="s">
        <v>224</v>
      </c>
      <c r="E88" s="133" t="s">
        <v>225</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96</v>
      </c>
      <c r="Z88" s="141" t="s">
        <v>301</v>
      </c>
      <c r="AA88" s="138" t="s">
        <v>302</v>
      </c>
    </row>
    <row r="89" spans="1:27" ht="92.25" customHeight="1" thickBot="1" x14ac:dyDescent="0.25">
      <c r="A89" s="48">
        <v>62</v>
      </c>
      <c r="B89" s="48" t="s">
        <v>223</v>
      </c>
      <c r="C89" s="48">
        <v>47</v>
      </c>
      <c r="D89" s="75" t="s">
        <v>382</v>
      </c>
      <c r="E89" s="133" t="s">
        <v>225</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96</v>
      </c>
      <c r="Z89" s="141" t="s">
        <v>301</v>
      </c>
      <c r="AA89" s="138" t="s">
        <v>302</v>
      </c>
    </row>
    <row r="90" spans="1:27" ht="25.15" customHeight="1" thickBot="1" x14ac:dyDescent="0.25">
      <c r="A90" s="48">
        <v>63</v>
      </c>
      <c r="B90" s="48"/>
      <c r="C90" s="48"/>
      <c r="D90" s="100" t="s">
        <v>226</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227</v>
      </c>
      <c r="C91" s="48">
        <v>48</v>
      </c>
      <c r="D91" s="170" t="s">
        <v>228</v>
      </c>
      <c r="E91" s="223" t="s">
        <v>229</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96</v>
      </c>
      <c r="Z91" s="138" t="s">
        <v>302</v>
      </c>
      <c r="AA91" s="138" t="s">
        <v>309</v>
      </c>
    </row>
    <row r="92" spans="1:27" ht="25.15" customHeight="1" thickBot="1" x14ac:dyDescent="0.25">
      <c r="A92" s="40">
        <v>65</v>
      </c>
      <c r="B92" s="48"/>
      <c r="C92" s="48"/>
      <c r="D92" s="100" t="s">
        <v>230</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231</v>
      </c>
      <c r="C93" s="48">
        <v>49</v>
      </c>
      <c r="D93" s="75" t="s">
        <v>232</v>
      </c>
      <c r="E93" s="223" t="s">
        <v>233</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96</v>
      </c>
      <c r="Z93" s="138" t="s">
        <v>302</v>
      </c>
      <c r="AA93" s="138" t="s">
        <v>309</v>
      </c>
    </row>
    <row r="94" spans="1:27" ht="33" customHeight="1" thickBot="1" x14ac:dyDescent="0.25">
      <c r="A94" s="48">
        <v>67</v>
      </c>
      <c r="B94" s="48"/>
      <c r="C94" s="48"/>
      <c r="D94" s="75" t="s">
        <v>234</v>
      </c>
      <c r="E94" s="196"/>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235</v>
      </c>
      <c r="C95" s="48">
        <v>50</v>
      </c>
      <c r="D95" s="172" t="s">
        <v>320</v>
      </c>
      <c r="E95" s="148" t="s">
        <v>321</v>
      </c>
      <c r="F95" s="55">
        <v>0</v>
      </c>
      <c r="G95" s="55">
        <v>13000</v>
      </c>
      <c r="H95" s="55">
        <v>70000</v>
      </c>
      <c r="I95" s="55">
        <v>5000</v>
      </c>
      <c r="J95" s="55">
        <v>10000</v>
      </c>
      <c r="K95" s="55"/>
      <c r="L95" s="55"/>
      <c r="M95" s="55"/>
      <c r="N95" s="55"/>
      <c r="O95" s="57">
        <f t="shared" ref="O95:W96" si="60">F95/1.19</f>
        <v>0</v>
      </c>
      <c r="P95" s="57">
        <f t="shared" si="60"/>
        <v>10924.36974789916</v>
      </c>
      <c r="Q95" s="57">
        <f t="shared" si="60"/>
        <v>58823.529411764706</v>
      </c>
      <c r="R95" s="57">
        <f t="shared" si="60"/>
        <v>4201.680672268908</v>
      </c>
      <c r="S95" s="57">
        <f t="shared" si="60"/>
        <v>8403.361344537816</v>
      </c>
      <c r="T95" s="57">
        <f t="shared" si="60"/>
        <v>0</v>
      </c>
      <c r="U95" s="57">
        <f t="shared" si="60"/>
        <v>0</v>
      </c>
      <c r="V95" s="57">
        <f t="shared" si="60"/>
        <v>0</v>
      </c>
      <c r="W95" s="57">
        <f t="shared" si="60"/>
        <v>0</v>
      </c>
      <c r="X95" s="57">
        <f t="shared" si="15"/>
        <v>82352.941176470587</v>
      </c>
      <c r="Y95" s="137" t="s">
        <v>96</v>
      </c>
      <c r="Z95" s="138" t="s">
        <v>302</v>
      </c>
      <c r="AA95" s="138" t="s">
        <v>309</v>
      </c>
    </row>
    <row r="96" spans="1:27" ht="33.75" customHeight="1" thickBot="1" x14ac:dyDescent="0.25">
      <c r="A96" s="100">
        <v>69</v>
      </c>
      <c r="B96" s="44" t="s">
        <v>235</v>
      </c>
      <c r="C96" s="48">
        <v>51</v>
      </c>
      <c r="D96" s="172" t="s">
        <v>236</v>
      </c>
      <c r="E96" s="196" t="s">
        <v>237</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96</v>
      </c>
      <c r="Z96" s="141" t="s">
        <v>302</v>
      </c>
      <c r="AA96" s="138" t="s">
        <v>309</v>
      </c>
    </row>
    <row r="97" spans="1:27" ht="32.25" customHeight="1" thickBot="1" x14ac:dyDescent="0.25">
      <c r="A97" s="40">
        <v>70</v>
      </c>
      <c r="B97" s="44"/>
      <c r="C97" s="48"/>
      <c r="D97" s="75" t="s">
        <v>238</v>
      </c>
      <c r="E97" s="133"/>
      <c r="F97" s="157">
        <f>SUM(F95:F96)</f>
        <v>0</v>
      </c>
      <c r="G97" s="157">
        <f>SUM(G95:G96)</f>
        <v>13000</v>
      </c>
      <c r="H97" s="157">
        <f>SUM(H95:H96)</f>
        <v>70000</v>
      </c>
      <c r="I97" s="157">
        <f>SUM(I95:I96)</f>
        <v>5000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4201.680672268908</v>
      </c>
      <c r="S97" s="57">
        <f t="shared" si="61"/>
        <v>8403.361344537816</v>
      </c>
      <c r="T97" s="57">
        <f t="shared" si="61"/>
        <v>0</v>
      </c>
      <c r="U97" s="57">
        <f t="shared" si="61"/>
        <v>0</v>
      </c>
      <c r="V97" s="57">
        <f t="shared" si="61"/>
        <v>0</v>
      </c>
      <c r="W97" s="57">
        <f t="shared" si="61"/>
        <v>142857.14285714287</v>
      </c>
      <c r="X97" s="57">
        <f t="shared" si="15"/>
        <v>225210.08403361344</v>
      </c>
      <c r="Y97" s="137"/>
      <c r="Z97" s="141"/>
      <c r="AA97" s="138"/>
    </row>
    <row r="98" spans="1:27" ht="22.5" customHeight="1" thickBot="1" x14ac:dyDescent="0.25">
      <c r="A98" s="48">
        <v>71</v>
      </c>
      <c r="B98" s="80"/>
      <c r="C98" s="48"/>
      <c r="D98" s="75" t="s">
        <v>239</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240</v>
      </c>
      <c r="C99" s="48">
        <v>52</v>
      </c>
      <c r="D99" s="75" t="s">
        <v>241</v>
      </c>
      <c r="E99" s="133" t="s">
        <v>242</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96</v>
      </c>
      <c r="Z99" s="173" t="s">
        <v>305</v>
      </c>
      <c r="AA99" s="138" t="s">
        <v>351</v>
      </c>
    </row>
    <row r="100" spans="1:27" ht="31.5" customHeight="1" thickBot="1" x14ac:dyDescent="0.25">
      <c r="A100" s="48">
        <v>73</v>
      </c>
      <c r="B100" s="80"/>
      <c r="C100" s="48"/>
      <c r="D100" s="75" t="s">
        <v>243</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244</v>
      </c>
      <c r="E101" s="133" t="s">
        <v>245</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96</v>
      </c>
      <c r="Z101" s="141" t="s">
        <v>309</v>
      </c>
      <c r="AA101" s="138" t="s">
        <v>309</v>
      </c>
    </row>
    <row r="102" spans="1:27" ht="33" customHeight="1" thickBot="1" x14ac:dyDescent="0.25">
      <c r="A102" s="40">
        <v>75</v>
      </c>
      <c r="B102" s="174" t="s">
        <v>246</v>
      </c>
      <c r="C102" s="55">
        <v>54</v>
      </c>
      <c r="D102" s="172" t="s">
        <v>247</v>
      </c>
      <c r="E102" s="149" t="s">
        <v>248</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4" si="67">SUM(O102:W102)</f>
        <v>33613.445378151264</v>
      </c>
      <c r="Y102" s="137" t="s">
        <v>96</v>
      </c>
      <c r="Z102" s="146" t="s">
        <v>305</v>
      </c>
      <c r="AA102" s="138" t="s">
        <v>351</v>
      </c>
    </row>
    <row r="103" spans="1:27" ht="31.5" customHeight="1" thickBot="1" x14ac:dyDescent="0.25">
      <c r="A103" s="48">
        <v>76</v>
      </c>
      <c r="B103" s="77" t="s">
        <v>249</v>
      </c>
      <c r="C103" s="55">
        <v>55</v>
      </c>
      <c r="D103" s="172" t="s">
        <v>250</v>
      </c>
      <c r="E103" s="149" t="s">
        <v>251</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96</v>
      </c>
      <c r="Z103" s="146" t="s">
        <v>298</v>
      </c>
      <c r="AA103" s="146" t="s">
        <v>310</v>
      </c>
    </row>
    <row r="104" spans="1:27" ht="33.75" customHeight="1" thickBot="1" x14ac:dyDescent="0.25">
      <c r="A104" s="48">
        <v>77</v>
      </c>
      <c r="B104" s="44"/>
      <c r="C104" s="48"/>
      <c r="D104" s="75" t="s">
        <v>252</v>
      </c>
      <c r="E104" s="133"/>
      <c r="F104" s="175"/>
      <c r="G104" s="153"/>
      <c r="H104" s="153"/>
      <c r="I104" s="153"/>
      <c r="J104" s="153"/>
      <c r="K104" s="153"/>
      <c r="L104" s="153"/>
      <c r="M104" s="153"/>
      <c r="N104" s="153"/>
      <c r="O104" s="57"/>
      <c r="P104" s="57"/>
      <c r="Q104" s="57"/>
      <c r="R104" s="57"/>
      <c r="S104" s="57"/>
      <c r="T104" s="57"/>
      <c r="U104" s="57"/>
      <c r="V104" s="57"/>
      <c r="W104" s="57"/>
      <c r="X104" s="57">
        <f t="shared" si="67"/>
        <v>0</v>
      </c>
      <c r="Y104" s="142"/>
      <c r="Z104" s="176"/>
      <c r="AA104" s="177"/>
    </row>
    <row r="105" spans="1:27" ht="37.5" customHeight="1" thickBot="1" x14ac:dyDescent="0.25">
      <c r="A105" s="48">
        <v>78</v>
      </c>
      <c r="B105" s="77" t="s">
        <v>57</v>
      </c>
      <c r="C105" s="55">
        <v>56</v>
      </c>
      <c r="D105" s="172" t="s">
        <v>253</v>
      </c>
      <c r="E105" s="149" t="s">
        <v>248</v>
      </c>
      <c r="F105" s="55">
        <v>23000</v>
      </c>
      <c r="G105" s="55"/>
      <c r="H105" s="55"/>
      <c r="I105" s="55">
        <v>11000</v>
      </c>
      <c r="J105" s="55">
        <v>14000</v>
      </c>
      <c r="K105" s="55"/>
      <c r="L105" s="55"/>
      <c r="M105" s="55"/>
      <c r="N105" s="55"/>
      <c r="O105" s="57">
        <f t="shared" ref="O105:O117" si="68">F105/1.19</f>
        <v>19327.731092436974</v>
      </c>
      <c r="P105" s="57">
        <f t="shared" ref="P105:P117" si="69">G105/1.19</f>
        <v>0</v>
      </c>
      <c r="Q105" s="57">
        <f t="shared" ref="Q105:Q117" si="70">H105/1.19</f>
        <v>0</v>
      </c>
      <c r="R105" s="57">
        <f t="shared" ref="R105:R117" si="71">I105/1.19</f>
        <v>9243.6974789915967</v>
      </c>
      <c r="S105" s="57">
        <f t="shared" ref="S105:S117" si="72">J105/1.19</f>
        <v>11764.705882352942</v>
      </c>
      <c r="T105" s="57">
        <f t="shared" ref="T105:T117" si="73">K105/1.19</f>
        <v>0</v>
      </c>
      <c r="U105" s="57">
        <f t="shared" ref="U105:U117" si="74">L105/1.19</f>
        <v>0</v>
      </c>
      <c r="V105" s="57">
        <f t="shared" ref="V105:V117" si="75">M105/1.19</f>
        <v>0</v>
      </c>
      <c r="W105" s="57">
        <f t="shared" ref="W105:W117" si="76">N105/1.19</f>
        <v>0</v>
      </c>
      <c r="X105" s="57">
        <f t="shared" si="67"/>
        <v>40336.134453781517</v>
      </c>
      <c r="Y105" s="137" t="s">
        <v>96</v>
      </c>
      <c r="Z105" s="146" t="s">
        <v>303</v>
      </c>
      <c r="AA105" s="146" t="s">
        <v>302</v>
      </c>
    </row>
    <row r="106" spans="1:27" ht="37.5" customHeight="1" thickBot="1" x14ac:dyDescent="0.25">
      <c r="A106" s="48">
        <v>79</v>
      </c>
      <c r="B106" s="77" t="s">
        <v>57</v>
      </c>
      <c r="C106" s="55">
        <v>57</v>
      </c>
      <c r="D106" s="172" t="s">
        <v>254</v>
      </c>
      <c r="E106" s="149" t="s">
        <v>255</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96</v>
      </c>
      <c r="Z106" s="146" t="s">
        <v>305</v>
      </c>
      <c r="AA106" s="135" t="s">
        <v>306</v>
      </c>
    </row>
    <row r="107" spans="1:27" ht="30.75" customHeight="1" thickBot="1" x14ac:dyDescent="0.25">
      <c r="A107" s="40">
        <v>80</v>
      </c>
      <c r="B107" s="77" t="s">
        <v>57</v>
      </c>
      <c r="C107" s="55">
        <v>58</v>
      </c>
      <c r="D107" s="172" t="s">
        <v>256</v>
      </c>
      <c r="E107" s="149" t="s">
        <v>257</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96</v>
      </c>
      <c r="Z107" s="146" t="s">
        <v>305</v>
      </c>
      <c r="AA107" s="135" t="s">
        <v>350</v>
      </c>
    </row>
    <row r="108" spans="1:27" ht="81.75" customHeight="1" thickBot="1" x14ac:dyDescent="0.25">
      <c r="A108" s="48">
        <v>81</v>
      </c>
      <c r="B108" s="77" t="s">
        <v>57</v>
      </c>
      <c r="C108" s="55">
        <v>59</v>
      </c>
      <c r="D108" s="172" t="s">
        <v>390</v>
      </c>
      <c r="E108" s="149" t="s">
        <v>258</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96</v>
      </c>
      <c r="Z108" s="146" t="s">
        <v>298</v>
      </c>
      <c r="AA108" s="146" t="s">
        <v>310</v>
      </c>
    </row>
    <row r="109" spans="1:27" ht="41.25" customHeight="1" thickBot="1" x14ac:dyDescent="0.25">
      <c r="A109" s="48">
        <v>82</v>
      </c>
      <c r="B109" s="77" t="s">
        <v>57</v>
      </c>
      <c r="C109" s="55">
        <v>60</v>
      </c>
      <c r="D109" s="172" t="s">
        <v>259</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96</v>
      </c>
      <c r="Z109" s="178" t="s">
        <v>305</v>
      </c>
      <c r="AA109" s="135" t="s">
        <v>351</v>
      </c>
    </row>
    <row r="110" spans="1:27" ht="32.25" customHeight="1" thickBot="1" x14ac:dyDescent="0.25">
      <c r="A110" s="48">
        <v>83</v>
      </c>
      <c r="B110" s="44" t="s">
        <v>57</v>
      </c>
      <c r="C110" s="48">
        <v>61</v>
      </c>
      <c r="D110" s="75" t="s">
        <v>260</v>
      </c>
      <c r="E110" s="133" t="s">
        <v>261</v>
      </c>
      <c r="F110" s="55">
        <v>28500</v>
      </c>
      <c r="G110" s="55"/>
      <c r="H110" s="55"/>
      <c r="I110" s="55"/>
      <c r="J110" s="55"/>
      <c r="K110" s="55"/>
      <c r="L110" s="55"/>
      <c r="M110" s="55"/>
      <c r="N110" s="55"/>
      <c r="O110" s="57">
        <f t="shared" si="68"/>
        <v>23949.579831932773</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23949.579831932773</v>
      </c>
      <c r="Y110" s="137" t="s">
        <v>96</v>
      </c>
      <c r="Z110" s="146" t="s">
        <v>298</v>
      </c>
      <c r="AA110" s="146" t="s">
        <v>310</v>
      </c>
    </row>
    <row r="111" spans="1:27" ht="50.45" customHeight="1" thickBot="1" x14ac:dyDescent="0.25">
      <c r="A111" s="48">
        <v>84</v>
      </c>
      <c r="B111" s="44" t="s">
        <v>57</v>
      </c>
      <c r="C111" s="48">
        <v>62</v>
      </c>
      <c r="D111" s="75" t="s">
        <v>262</v>
      </c>
      <c r="E111" s="223" t="s">
        <v>263</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96</v>
      </c>
      <c r="Z111" s="146" t="s">
        <v>298</v>
      </c>
      <c r="AA111" s="146" t="s">
        <v>310</v>
      </c>
    </row>
    <row r="112" spans="1:27" ht="50.45" customHeight="1" thickBot="1" x14ac:dyDescent="0.25">
      <c r="A112" s="40">
        <v>85</v>
      </c>
      <c r="B112" s="44" t="s">
        <v>57</v>
      </c>
      <c r="C112" s="48">
        <v>63</v>
      </c>
      <c r="D112" s="75" t="s">
        <v>264</v>
      </c>
      <c r="E112" s="223" t="s">
        <v>265</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96</v>
      </c>
      <c r="Z112" s="146" t="s">
        <v>298</v>
      </c>
      <c r="AA112" s="146" t="s">
        <v>310</v>
      </c>
    </row>
    <row r="113" spans="1:27" ht="132" customHeight="1" thickBot="1" x14ac:dyDescent="0.25">
      <c r="A113" s="48">
        <v>86</v>
      </c>
      <c r="B113" s="44" t="s">
        <v>57</v>
      </c>
      <c r="C113" s="48">
        <v>64</v>
      </c>
      <c r="D113" s="75" t="s">
        <v>322</v>
      </c>
      <c r="E113" s="223"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96</v>
      </c>
      <c r="Z113" s="146" t="s">
        <v>298</v>
      </c>
      <c r="AA113" s="146" t="s">
        <v>310</v>
      </c>
    </row>
    <row r="114" spans="1:27" ht="52.5" customHeight="1" thickBot="1" x14ac:dyDescent="0.25">
      <c r="A114" s="48">
        <v>87</v>
      </c>
      <c r="B114" s="44" t="s">
        <v>57</v>
      </c>
      <c r="C114" s="48">
        <v>64.099999999999994</v>
      </c>
      <c r="D114" s="75" t="s">
        <v>364</v>
      </c>
      <c r="E114" s="227" t="s">
        <v>365</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96</v>
      </c>
      <c r="Z114" s="146" t="s">
        <v>305</v>
      </c>
      <c r="AA114" s="146" t="s">
        <v>378</v>
      </c>
    </row>
    <row r="115" spans="1:27" ht="42.75" customHeight="1" thickBot="1" x14ac:dyDescent="0.25">
      <c r="A115" s="48">
        <v>88</v>
      </c>
      <c r="B115" s="44" t="s">
        <v>57</v>
      </c>
      <c r="C115" s="48">
        <v>64.2</v>
      </c>
      <c r="D115" s="75" t="s">
        <v>371</v>
      </c>
      <c r="E115" s="224"/>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96</v>
      </c>
      <c r="Z115" s="146" t="s">
        <v>298</v>
      </c>
      <c r="AA115" s="146" t="s">
        <v>310</v>
      </c>
    </row>
    <row r="116" spans="1:27" ht="64.5" customHeight="1" thickBot="1" x14ac:dyDescent="0.25">
      <c r="A116" s="48"/>
      <c r="B116" s="44" t="s">
        <v>57</v>
      </c>
      <c r="C116" s="48">
        <v>64.3</v>
      </c>
      <c r="D116" s="75" t="s">
        <v>391</v>
      </c>
      <c r="E116" s="227" t="s">
        <v>365</v>
      </c>
      <c r="F116" s="55">
        <v>7500</v>
      </c>
      <c r="G116" s="55"/>
      <c r="H116" s="55"/>
      <c r="I116" s="55"/>
      <c r="J116" s="55"/>
      <c r="K116" s="55"/>
      <c r="L116" s="55"/>
      <c r="M116" s="55"/>
      <c r="N116" s="55"/>
      <c r="O116" s="57">
        <f t="shared" si="68"/>
        <v>6302.5210084033615</v>
      </c>
      <c r="P116" s="57">
        <f t="shared" si="69"/>
        <v>0</v>
      </c>
      <c r="Q116" s="57">
        <f t="shared" si="70"/>
        <v>0</v>
      </c>
      <c r="R116" s="57">
        <f t="shared" si="71"/>
        <v>0</v>
      </c>
      <c r="S116" s="57">
        <f t="shared" si="72"/>
        <v>0</v>
      </c>
      <c r="T116" s="57">
        <f t="shared" si="73"/>
        <v>0</v>
      </c>
      <c r="U116" s="57">
        <f t="shared" si="74"/>
        <v>0</v>
      </c>
      <c r="V116" s="57">
        <f t="shared" si="75"/>
        <v>0</v>
      </c>
      <c r="W116" s="57">
        <f t="shared" si="76"/>
        <v>0</v>
      </c>
      <c r="X116" s="57">
        <f t="shared" si="67"/>
        <v>6302.5210084033615</v>
      </c>
      <c r="Y116" s="137" t="s">
        <v>96</v>
      </c>
      <c r="Z116" s="146" t="s">
        <v>309</v>
      </c>
      <c r="AA116" s="146" t="s">
        <v>309</v>
      </c>
    </row>
    <row r="117" spans="1:27" ht="64.5" customHeight="1" thickBot="1" x14ac:dyDescent="0.25">
      <c r="A117" s="48"/>
      <c r="B117" s="44" t="s">
        <v>57</v>
      </c>
      <c r="C117" s="48">
        <v>64.400000000000006</v>
      </c>
      <c r="D117" s="75" t="s">
        <v>394</v>
      </c>
      <c r="E117" s="196" t="s">
        <v>395</v>
      </c>
      <c r="F117" s="55">
        <v>10000</v>
      </c>
      <c r="G117" s="55"/>
      <c r="H117" s="55"/>
      <c r="I117" s="55"/>
      <c r="J117" s="55"/>
      <c r="K117" s="55"/>
      <c r="L117" s="55"/>
      <c r="M117" s="55"/>
      <c r="N117" s="55"/>
      <c r="O117" s="57">
        <f t="shared" si="68"/>
        <v>8403.361344537816</v>
      </c>
      <c r="P117" s="57">
        <f t="shared" si="69"/>
        <v>0</v>
      </c>
      <c r="Q117" s="57">
        <f t="shared" si="70"/>
        <v>0</v>
      </c>
      <c r="R117" s="57">
        <f t="shared" si="71"/>
        <v>0</v>
      </c>
      <c r="S117" s="57">
        <f t="shared" si="72"/>
        <v>0</v>
      </c>
      <c r="T117" s="57">
        <f t="shared" si="73"/>
        <v>0</v>
      </c>
      <c r="U117" s="57">
        <f t="shared" si="74"/>
        <v>0</v>
      </c>
      <c r="V117" s="57">
        <f t="shared" si="75"/>
        <v>0</v>
      </c>
      <c r="W117" s="57">
        <f t="shared" si="76"/>
        <v>0</v>
      </c>
      <c r="X117" s="57">
        <f t="shared" si="67"/>
        <v>8403.361344537816</v>
      </c>
      <c r="Y117" s="137" t="s">
        <v>96</v>
      </c>
      <c r="Z117" s="146" t="s">
        <v>309</v>
      </c>
      <c r="AA117" s="146" t="s">
        <v>309</v>
      </c>
    </row>
    <row r="118" spans="1:27" ht="28.5" customHeight="1" thickBot="1" x14ac:dyDescent="0.25">
      <c r="A118" s="48">
        <v>89</v>
      </c>
      <c r="B118" s="44"/>
      <c r="C118" s="48"/>
      <c r="D118" s="100" t="s">
        <v>266</v>
      </c>
      <c r="E118" s="133"/>
      <c r="F118" s="55">
        <f>SUM(F105:F117)</f>
        <v>113000</v>
      </c>
      <c r="G118" s="55"/>
      <c r="H118" s="55"/>
      <c r="I118" s="55"/>
      <c r="J118" s="55"/>
      <c r="K118" s="55"/>
      <c r="L118" s="55"/>
      <c r="M118" s="55"/>
      <c r="N118" s="55"/>
      <c r="O118" s="57">
        <f>SUM(O105:O114)</f>
        <v>80252.100840336134</v>
      </c>
      <c r="P118" s="57">
        <f t="shared" ref="P118:V118" si="77">SUM(P105:P113)</f>
        <v>0</v>
      </c>
      <c r="Q118" s="57">
        <f t="shared" si="77"/>
        <v>29411.764705882353</v>
      </c>
      <c r="R118" s="57">
        <f t="shared" si="77"/>
        <v>9243.6974789915967</v>
      </c>
      <c r="S118" s="57">
        <f t="shared" si="77"/>
        <v>33613.445378151264</v>
      </c>
      <c r="T118" s="57">
        <f t="shared" si="77"/>
        <v>0</v>
      </c>
      <c r="U118" s="57">
        <f t="shared" si="77"/>
        <v>0</v>
      </c>
      <c r="V118" s="57">
        <f t="shared" si="77"/>
        <v>0</v>
      </c>
      <c r="W118" s="57">
        <f t="shared" ref="W118" si="78">SUM(W105:W113)</f>
        <v>0</v>
      </c>
      <c r="X118" s="57">
        <f t="shared" si="67"/>
        <v>152521.00840336134</v>
      </c>
      <c r="Y118" s="142"/>
      <c r="Z118" s="140"/>
      <c r="AA118" s="136"/>
    </row>
    <row r="119" spans="1:27" ht="28.5" customHeight="1" thickBot="1" x14ac:dyDescent="0.25">
      <c r="A119" s="40">
        <v>90</v>
      </c>
      <c r="B119" s="44"/>
      <c r="C119" s="48"/>
      <c r="D119" s="75" t="s">
        <v>267</v>
      </c>
      <c r="E119" s="133"/>
      <c r="F119" s="55"/>
      <c r="G119" s="55"/>
      <c r="H119" s="55"/>
      <c r="I119" s="55"/>
      <c r="J119" s="55"/>
      <c r="K119" s="55"/>
      <c r="L119" s="55"/>
      <c r="M119" s="55"/>
      <c r="N119" s="55"/>
      <c r="O119" s="57">
        <f>O27+O29+O31+O34+O38+O42+O47+O53+O78+O81+O83+O90+O92+O94+O97+O100+O101+O102+O103+O118</f>
        <v>1890470.5882352942</v>
      </c>
      <c r="P119" s="57">
        <f t="shared" ref="P119:V119" si="79">P27+P29+P31+P34+P38+P42+P47+P53+P78+P81+P83+P90+P92+P94+P97+P100+P101+P102+P103+P118</f>
        <v>444537.8151260505</v>
      </c>
      <c r="Q119" s="57">
        <f t="shared" si="79"/>
        <v>2868236.836018811</v>
      </c>
      <c r="R119" s="57">
        <f t="shared" si="79"/>
        <v>66498.59943977592</v>
      </c>
      <c r="S119" s="57">
        <f t="shared" si="79"/>
        <v>189915.96638655465</v>
      </c>
      <c r="T119" s="57">
        <f t="shared" si="79"/>
        <v>0</v>
      </c>
      <c r="U119" s="57">
        <f t="shared" si="79"/>
        <v>76470.588235294126</v>
      </c>
      <c r="V119" s="57">
        <f t="shared" si="79"/>
        <v>0</v>
      </c>
      <c r="W119" s="57">
        <f t="shared" ref="W119" si="80">W27+W29+W31+W34+W38+W42+W47+W53+W78+W81+W83+W90+W92+W94+W97+W100+W101+W102+W103+W118</f>
        <v>301827.15287950041</v>
      </c>
      <c r="X119" s="57">
        <f t="shared" si="67"/>
        <v>5837957.5463212812</v>
      </c>
      <c r="Y119" s="142"/>
      <c r="Z119" s="140"/>
      <c r="AA119" s="136"/>
    </row>
    <row r="120" spans="1:27" ht="25.5" customHeight="1" thickBot="1" x14ac:dyDescent="0.25">
      <c r="A120" s="48">
        <v>91</v>
      </c>
      <c r="B120" s="44"/>
      <c r="C120" s="48"/>
      <c r="D120" s="75" t="s">
        <v>268</v>
      </c>
      <c r="E120" s="133"/>
      <c r="F120" s="55"/>
      <c r="G120" s="153"/>
      <c r="H120" s="153"/>
      <c r="I120" s="153"/>
      <c r="J120" s="153"/>
      <c r="K120" s="153"/>
      <c r="L120" s="153"/>
      <c r="M120" s="179"/>
      <c r="N120" s="179"/>
      <c r="O120" s="228"/>
      <c r="P120" s="111"/>
      <c r="Q120" s="228"/>
      <c r="R120" s="111"/>
      <c r="S120" s="228"/>
      <c r="T120" s="111"/>
      <c r="U120" s="228"/>
      <c r="V120" s="111"/>
      <c r="W120" s="111"/>
      <c r="X120" s="57">
        <f t="shared" si="67"/>
        <v>0</v>
      </c>
      <c r="Y120" s="142"/>
      <c r="Z120" s="140"/>
      <c r="AA120" s="136"/>
    </row>
    <row r="121" spans="1:27" ht="98.25" customHeight="1" thickBot="1" x14ac:dyDescent="0.25">
      <c r="A121" s="48">
        <v>92</v>
      </c>
      <c r="B121" s="48" t="s">
        <v>68</v>
      </c>
      <c r="C121" s="48">
        <v>65</v>
      </c>
      <c r="D121" s="75" t="s">
        <v>271</v>
      </c>
      <c r="E121" s="223"/>
      <c r="F121" s="55">
        <v>0</v>
      </c>
      <c r="G121" s="153"/>
      <c r="H121" s="153"/>
      <c r="I121" s="153"/>
      <c r="J121" s="153"/>
      <c r="K121" s="153"/>
      <c r="L121" s="153"/>
      <c r="M121" s="153"/>
      <c r="N121" s="153"/>
      <c r="O121" s="57">
        <f t="shared" ref="O121:W121" si="81">F121/1.19</f>
        <v>0</v>
      </c>
      <c r="P121" s="57">
        <f t="shared" si="81"/>
        <v>0</v>
      </c>
      <c r="Q121" s="57">
        <f t="shared" si="81"/>
        <v>0</v>
      </c>
      <c r="R121" s="57">
        <f t="shared" si="81"/>
        <v>0</v>
      </c>
      <c r="S121" s="57">
        <f t="shared" si="81"/>
        <v>0</v>
      </c>
      <c r="T121" s="57">
        <f t="shared" si="81"/>
        <v>0</v>
      </c>
      <c r="U121" s="57">
        <f t="shared" si="81"/>
        <v>0</v>
      </c>
      <c r="V121" s="57">
        <f t="shared" si="81"/>
        <v>0</v>
      </c>
      <c r="W121" s="57">
        <f t="shared" si="81"/>
        <v>0</v>
      </c>
      <c r="X121" s="57">
        <f t="shared" si="67"/>
        <v>0</v>
      </c>
      <c r="Y121" s="137" t="s">
        <v>269</v>
      </c>
      <c r="Z121" s="146" t="s">
        <v>298</v>
      </c>
      <c r="AA121" s="146" t="s">
        <v>351</v>
      </c>
    </row>
    <row r="122" spans="1:27" ht="98.25" customHeight="1" thickBot="1" x14ac:dyDescent="0.25">
      <c r="A122" s="48">
        <v>93</v>
      </c>
      <c r="B122" s="48" t="s">
        <v>68</v>
      </c>
      <c r="C122" s="48">
        <v>66</v>
      </c>
      <c r="D122" s="75" t="s">
        <v>324</v>
      </c>
      <c r="E122" s="223"/>
      <c r="F122" s="55">
        <v>0</v>
      </c>
      <c r="G122" s="153"/>
      <c r="H122" s="153"/>
      <c r="I122" s="153"/>
      <c r="J122" s="153"/>
      <c r="K122" s="153"/>
      <c r="L122" s="153"/>
      <c r="M122" s="153"/>
      <c r="N122" s="153"/>
      <c r="O122" s="57">
        <f t="shared" ref="O122:O132" si="82">F122/1.19</f>
        <v>0</v>
      </c>
      <c r="P122" s="57">
        <f t="shared" ref="P122:P132" si="83">G122/1.19</f>
        <v>0</v>
      </c>
      <c r="Q122" s="57">
        <f t="shared" ref="Q122:Q132" si="84">H122/1.19</f>
        <v>0</v>
      </c>
      <c r="R122" s="57">
        <f t="shared" ref="R122:R132" si="85">I122/1.19</f>
        <v>0</v>
      </c>
      <c r="S122" s="57">
        <f t="shared" ref="S122:S132" si="86">J122/1.19</f>
        <v>0</v>
      </c>
      <c r="T122" s="57">
        <f t="shared" ref="T122:T132" si="87">K122/1.19</f>
        <v>0</v>
      </c>
      <c r="U122" s="57">
        <f t="shared" ref="U122:U132" si="88">L122/1.19</f>
        <v>0</v>
      </c>
      <c r="V122" s="57">
        <f t="shared" ref="V122:V127" si="89">M122/1.19</f>
        <v>0</v>
      </c>
      <c r="W122" s="57">
        <f t="shared" ref="W122:W127" si="90">N122/1.19</f>
        <v>0</v>
      </c>
      <c r="X122" s="57">
        <f t="shared" si="67"/>
        <v>0</v>
      </c>
      <c r="Y122" s="137" t="s">
        <v>269</v>
      </c>
      <c r="Z122" s="203" t="s">
        <v>306</v>
      </c>
      <c r="AA122" s="146" t="s">
        <v>306</v>
      </c>
    </row>
    <row r="123" spans="1:27" ht="69" customHeight="1" thickBot="1" x14ac:dyDescent="0.25">
      <c r="A123" s="100">
        <v>94</v>
      </c>
      <c r="B123" s="48" t="s">
        <v>68</v>
      </c>
      <c r="C123" s="48">
        <v>67</v>
      </c>
      <c r="D123" s="236" t="s">
        <v>272</v>
      </c>
      <c r="E123" s="237" t="s">
        <v>270</v>
      </c>
      <c r="F123" s="235">
        <v>0</v>
      </c>
      <c r="G123" s="55"/>
      <c r="H123" s="55"/>
      <c r="I123" s="55"/>
      <c r="J123" s="55"/>
      <c r="K123" s="55"/>
      <c r="L123" s="55"/>
      <c r="M123" s="55"/>
      <c r="N123" s="55"/>
      <c r="O123" s="57">
        <f t="shared" si="82"/>
        <v>0</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0</v>
      </c>
      <c r="Y123" s="137" t="s">
        <v>269</v>
      </c>
      <c r="Z123" s="180" t="s">
        <v>298</v>
      </c>
      <c r="AA123" s="138" t="s">
        <v>310</v>
      </c>
    </row>
    <row r="124" spans="1:27" ht="68.25" customHeight="1" thickBot="1" x14ac:dyDescent="0.25">
      <c r="A124" s="40">
        <v>95</v>
      </c>
      <c r="B124" s="48" t="s">
        <v>68</v>
      </c>
      <c r="C124" s="48">
        <v>68</v>
      </c>
      <c r="D124" s="236" t="s">
        <v>273</v>
      </c>
      <c r="E124" s="238" t="s">
        <v>274</v>
      </c>
      <c r="F124" s="235">
        <v>0</v>
      </c>
      <c r="G124" s="55"/>
      <c r="H124" s="55"/>
      <c r="I124" s="55"/>
      <c r="J124" s="55"/>
      <c r="K124" s="55"/>
      <c r="L124" s="55"/>
      <c r="M124" s="55"/>
      <c r="N124" s="55"/>
      <c r="O124" s="57">
        <f t="shared" si="82"/>
        <v>0</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0</v>
      </c>
      <c r="Y124" s="137" t="s">
        <v>96</v>
      </c>
      <c r="Z124" s="146" t="s">
        <v>298</v>
      </c>
      <c r="AA124" s="146" t="s">
        <v>310</v>
      </c>
    </row>
    <row r="125" spans="1:27" ht="82.5" customHeight="1" thickBot="1" x14ac:dyDescent="0.25">
      <c r="A125" s="48">
        <v>96</v>
      </c>
      <c r="B125" s="48" t="s">
        <v>68</v>
      </c>
      <c r="C125" s="48">
        <v>69</v>
      </c>
      <c r="D125" s="236" t="s">
        <v>327</v>
      </c>
      <c r="E125" s="239" t="s">
        <v>71</v>
      </c>
      <c r="F125" s="235">
        <v>59000</v>
      </c>
      <c r="G125" s="55"/>
      <c r="H125" s="55"/>
      <c r="I125" s="55"/>
      <c r="J125" s="181"/>
      <c r="K125" s="55"/>
      <c r="L125" s="55"/>
      <c r="M125" s="55"/>
      <c r="N125" s="55"/>
      <c r="O125" s="57">
        <f t="shared" si="82"/>
        <v>49579.831932773108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49579.831932773108</v>
      </c>
      <c r="Y125" s="137" t="s">
        <v>96</v>
      </c>
      <c r="Z125" s="146" t="s">
        <v>350</v>
      </c>
      <c r="AA125" s="146" t="s">
        <v>298</v>
      </c>
    </row>
    <row r="126" spans="1:27" ht="68.25" customHeight="1" thickBot="1" x14ac:dyDescent="0.25">
      <c r="A126" s="48">
        <v>97</v>
      </c>
      <c r="B126" s="48" t="s">
        <v>68</v>
      </c>
      <c r="C126" s="48">
        <v>70</v>
      </c>
      <c r="D126" s="236" t="s">
        <v>295</v>
      </c>
      <c r="E126" s="264" t="s">
        <v>352</v>
      </c>
      <c r="F126" s="240">
        <v>30000</v>
      </c>
      <c r="G126" s="55"/>
      <c r="H126" s="55"/>
      <c r="I126" s="68"/>
      <c r="J126" s="182"/>
      <c r="K126" s="78"/>
      <c r="L126" s="55"/>
      <c r="M126" s="55"/>
      <c r="N126" s="55"/>
      <c r="O126" s="57">
        <f t="shared" si="82"/>
        <v>25210.084033613446</v>
      </c>
      <c r="P126" s="57">
        <f t="shared" si="83"/>
        <v>0</v>
      </c>
      <c r="Q126" s="57">
        <f t="shared" si="84"/>
        <v>0</v>
      </c>
      <c r="R126" s="57">
        <f t="shared" si="85"/>
        <v>0</v>
      </c>
      <c r="S126" s="57">
        <f t="shared" si="86"/>
        <v>0</v>
      </c>
      <c r="T126" s="57">
        <f t="shared" si="87"/>
        <v>0</v>
      </c>
      <c r="U126" s="57">
        <f t="shared" si="88"/>
        <v>0</v>
      </c>
      <c r="V126" s="57">
        <f t="shared" si="89"/>
        <v>0</v>
      </c>
      <c r="W126" s="57">
        <f t="shared" si="90"/>
        <v>0</v>
      </c>
      <c r="X126" s="57">
        <f t="shared" si="67"/>
        <v>25210.084033613446</v>
      </c>
      <c r="Y126" s="137" t="s">
        <v>96</v>
      </c>
      <c r="Z126" s="146" t="s">
        <v>310</v>
      </c>
      <c r="AA126" s="146" t="s">
        <v>301</v>
      </c>
    </row>
    <row r="127" spans="1:27" ht="71.25" customHeight="1" thickBot="1" x14ac:dyDescent="0.25">
      <c r="A127" s="48">
        <v>98</v>
      </c>
      <c r="B127" s="48" t="s">
        <v>68</v>
      </c>
      <c r="C127" s="48">
        <v>71</v>
      </c>
      <c r="D127" s="236" t="s">
        <v>328</v>
      </c>
      <c r="E127" s="243" t="s">
        <v>377</v>
      </c>
      <c r="F127" s="235">
        <v>50000</v>
      </c>
      <c r="G127" s="55"/>
      <c r="H127" s="55"/>
      <c r="I127" s="55"/>
      <c r="J127" s="90"/>
      <c r="K127" s="55"/>
      <c r="L127" s="55"/>
      <c r="M127" s="55"/>
      <c r="N127" s="55"/>
      <c r="O127" s="57">
        <f t="shared" si="82"/>
        <v>42016.806722689078</v>
      </c>
      <c r="P127" s="57">
        <f t="shared" si="83"/>
        <v>0</v>
      </c>
      <c r="Q127" s="57">
        <f t="shared" si="84"/>
        <v>0</v>
      </c>
      <c r="R127" s="57">
        <f t="shared" si="85"/>
        <v>0</v>
      </c>
      <c r="S127" s="57">
        <f t="shared" si="86"/>
        <v>0</v>
      </c>
      <c r="T127" s="57">
        <f t="shared" si="87"/>
        <v>0</v>
      </c>
      <c r="U127" s="57">
        <f t="shared" si="88"/>
        <v>0</v>
      </c>
      <c r="V127" s="57">
        <f t="shared" si="89"/>
        <v>0</v>
      </c>
      <c r="W127" s="57">
        <f t="shared" si="90"/>
        <v>0</v>
      </c>
      <c r="X127" s="57">
        <f t="shared" si="67"/>
        <v>42016.806722689078</v>
      </c>
      <c r="Y127" s="137" t="s">
        <v>96</v>
      </c>
      <c r="Z127" s="146" t="s">
        <v>310</v>
      </c>
      <c r="AA127" s="146" t="s">
        <v>301</v>
      </c>
    </row>
    <row r="128" spans="1:27" ht="84.75" customHeight="1" thickBot="1" x14ac:dyDescent="0.25">
      <c r="A128" s="48">
        <v>99</v>
      </c>
      <c r="B128" s="48" t="s">
        <v>68</v>
      </c>
      <c r="C128" s="48">
        <v>72</v>
      </c>
      <c r="D128" s="233" t="s">
        <v>329</v>
      </c>
      <c r="E128" s="245" t="s">
        <v>344</v>
      </c>
      <c r="F128" s="235">
        <v>0</v>
      </c>
      <c r="G128" s="55"/>
      <c r="H128" s="55"/>
      <c r="I128" s="55"/>
      <c r="J128" s="90"/>
      <c r="K128" s="55"/>
      <c r="L128" s="55"/>
      <c r="M128" s="55"/>
      <c r="N128" s="55"/>
      <c r="O128" s="57">
        <f t="shared" si="82"/>
        <v>0</v>
      </c>
      <c r="P128" s="57">
        <f t="shared" si="83"/>
        <v>0</v>
      </c>
      <c r="Q128" s="57">
        <f t="shared" si="84"/>
        <v>0</v>
      </c>
      <c r="R128" s="57">
        <f t="shared" si="85"/>
        <v>0</v>
      </c>
      <c r="S128" s="57">
        <f t="shared" si="86"/>
        <v>0</v>
      </c>
      <c r="T128" s="57">
        <f t="shared" si="87"/>
        <v>0</v>
      </c>
      <c r="U128" s="57">
        <f t="shared" si="88"/>
        <v>0</v>
      </c>
      <c r="V128" s="57">
        <f t="shared" ref="V128:W132" si="91">M128/1.19</f>
        <v>0</v>
      </c>
      <c r="W128" s="57">
        <f t="shared" si="91"/>
        <v>0</v>
      </c>
      <c r="X128" s="57">
        <f t="shared" si="67"/>
        <v>0</v>
      </c>
      <c r="Y128" s="137" t="s">
        <v>96</v>
      </c>
      <c r="Z128" s="146" t="s">
        <v>310</v>
      </c>
      <c r="AA128" s="146" t="s">
        <v>301</v>
      </c>
    </row>
    <row r="129" spans="1:259" ht="94.5" customHeight="1" thickBot="1" x14ac:dyDescent="0.25">
      <c r="A129" s="40">
        <v>100</v>
      </c>
      <c r="B129" s="48" t="s">
        <v>68</v>
      </c>
      <c r="C129" s="48">
        <v>73</v>
      </c>
      <c r="D129" s="233" t="s">
        <v>331</v>
      </c>
      <c r="E129" s="265"/>
      <c r="F129" s="235">
        <v>173000</v>
      </c>
      <c r="G129" s="55"/>
      <c r="H129" s="55"/>
      <c r="I129" s="55"/>
      <c r="J129" s="90"/>
      <c r="K129" s="55"/>
      <c r="L129" s="55"/>
      <c r="M129" s="55"/>
      <c r="N129" s="55"/>
      <c r="O129" s="57">
        <f t="shared" si="82"/>
        <v>145378.15126050421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145378.15126050421</v>
      </c>
      <c r="Y129" s="137" t="s">
        <v>96</v>
      </c>
      <c r="Z129" s="306" t="s">
        <v>353</v>
      </c>
      <c r="AA129" s="307"/>
    </row>
    <row r="130" spans="1:259" ht="99" customHeight="1" thickBot="1" x14ac:dyDescent="0.25">
      <c r="A130" s="48">
        <v>101</v>
      </c>
      <c r="B130" s="48" t="s">
        <v>68</v>
      </c>
      <c r="C130" s="48">
        <v>74</v>
      </c>
      <c r="D130" s="233" t="s">
        <v>332</v>
      </c>
      <c r="E130" s="265"/>
      <c r="F130" s="235">
        <v>120000</v>
      </c>
      <c r="G130" s="55"/>
      <c r="H130" s="55"/>
      <c r="I130" s="55"/>
      <c r="J130" s="90"/>
      <c r="K130" s="55"/>
      <c r="L130" s="55"/>
      <c r="M130" s="55"/>
      <c r="N130" s="55"/>
      <c r="O130" s="57">
        <f t="shared" si="82"/>
        <v>100840.33613445378</v>
      </c>
      <c r="P130" s="57">
        <f t="shared" si="83"/>
        <v>0</v>
      </c>
      <c r="Q130" s="57">
        <f t="shared" si="84"/>
        <v>0</v>
      </c>
      <c r="R130" s="57">
        <f t="shared" si="85"/>
        <v>0</v>
      </c>
      <c r="S130" s="57">
        <f t="shared" si="86"/>
        <v>0</v>
      </c>
      <c r="T130" s="57">
        <f t="shared" si="87"/>
        <v>0</v>
      </c>
      <c r="U130" s="57">
        <f t="shared" si="88"/>
        <v>0</v>
      </c>
      <c r="V130" s="57">
        <f t="shared" si="91"/>
        <v>0</v>
      </c>
      <c r="W130" s="57">
        <f t="shared" si="91"/>
        <v>0</v>
      </c>
      <c r="X130" s="57">
        <f t="shared" si="67"/>
        <v>100840.33613445378</v>
      </c>
      <c r="Y130" s="137" t="s">
        <v>96</v>
      </c>
      <c r="Z130" s="306" t="s">
        <v>353</v>
      </c>
      <c r="AA130" s="307"/>
    </row>
    <row r="131" spans="1:259" ht="48.75" customHeight="1" thickBot="1" x14ac:dyDescent="0.25">
      <c r="A131" s="100">
        <v>102</v>
      </c>
      <c r="B131" s="48" t="s">
        <v>68</v>
      </c>
      <c r="C131" s="48">
        <v>74.099999999999994</v>
      </c>
      <c r="D131" s="260" t="s">
        <v>376</v>
      </c>
      <c r="E131" s="148" t="s">
        <v>71</v>
      </c>
      <c r="F131" s="235">
        <v>320000</v>
      </c>
      <c r="G131" s="55"/>
      <c r="H131" s="55"/>
      <c r="I131" s="55"/>
      <c r="J131" s="90"/>
      <c r="K131" s="55"/>
      <c r="L131" s="55"/>
      <c r="M131" s="55"/>
      <c r="N131" s="55"/>
      <c r="O131" s="57">
        <f t="shared" si="82"/>
        <v>268907.56302521011</v>
      </c>
      <c r="P131" s="57">
        <f t="shared" si="83"/>
        <v>0</v>
      </c>
      <c r="Q131" s="57">
        <f t="shared" si="84"/>
        <v>0</v>
      </c>
      <c r="R131" s="57">
        <f t="shared" si="85"/>
        <v>0</v>
      </c>
      <c r="S131" s="57">
        <f t="shared" si="86"/>
        <v>0</v>
      </c>
      <c r="T131" s="57">
        <f t="shared" si="87"/>
        <v>0</v>
      </c>
      <c r="U131" s="57">
        <f t="shared" si="88"/>
        <v>0</v>
      </c>
      <c r="V131" s="57">
        <f t="shared" si="91"/>
        <v>0</v>
      </c>
      <c r="W131" s="57">
        <f t="shared" si="91"/>
        <v>0</v>
      </c>
      <c r="X131" s="57">
        <f t="shared" si="67"/>
        <v>268907.56302521011</v>
      </c>
      <c r="Y131" s="137" t="s">
        <v>96</v>
      </c>
      <c r="Z131" s="146" t="s">
        <v>350</v>
      </c>
      <c r="AA131" s="146" t="s">
        <v>299</v>
      </c>
    </row>
    <row r="132" spans="1:259" ht="60.75" customHeight="1" thickBot="1" x14ac:dyDescent="0.25">
      <c r="A132" s="258"/>
      <c r="B132" s="48" t="s">
        <v>68</v>
      </c>
      <c r="C132" s="48">
        <v>74.2</v>
      </c>
      <c r="D132" s="259" t="s">
        <v>393</v>
      </c>
      <c r="E132" s="244" t="s">
        <v>71</v>
      </c>
      <c r="F132" s="235">
        <v>21000</v>
      </c>
      <c r="G132" s="55"/>
      <c r="H132" s="55"/>
      <c r="I132" s="55"/>
      <c r="J132" s="90"/>
      <c r="K132" s="55"/>
      <c r="L132" s="55"/>
      <c r="M132" s="55"/>
      <c r="N132" s="55"/>
      <c r="O132" s="57">
        <f t="shared" si="82"/>
        <v>17647.058823529413</v>
      </c>
      <c r="P132" s="57">
        <f t="shared" si="83"/>
        <v>0</v>
      </c>
      <c r="Q132" s="57">
        <f t="shared" si="84"/>
        <v>0</v>
      </c>
      <c r="R132" s="57">
        <f t="shared" si="85"/>
        <v>0</v>
      </c>
      <c r="S132" s="57">
        <f t="shared" si="86"/>
        <v>0</v>
      </c>
      <c r="T132" s="57">
        <f t="shared" si="87"/>
        <v>0</v>
      </c>
      <c r="U132" s="57">
        <f t="shared" si="88"/>
        <v>0</v>
      </c>
      <c r="V132" s="57">
        <f t="shared" si="91"/>
        <v>0</v>
      </c>
      <c r="W132" s="57">
        <f t="shared" si="91"/>
        <v>0</v>
      </c>
      <c r="X132" s="57">
        <f t="shared" si="67"/>
        <v>17647.058823529413</v>
      </c>
      <c r="Y132" s="137" t="s">
        <v>96</v>
      </c>
      <c r="Z132" s="146" t="s">
        <v>309</v>
      </c>
      <c r="AA132" s="146" t="s">
        <v>309</v>
      </c>
    </row>
    <row r="133" spans="1:259" ht="28.5" customHeight="1" thickBot="1" x14ac:dyDescent="0.25">
      <c r="A133" s="40">
        <v>103</v>
      </c>
      <c r="B133" s="48"/>
      <c r="C133" s="48"/>
      <c r="D133" s="233" t="s">
        <v>275</v>
      </c>
      <c r="E133" s="241"/>
      <c r="F133" s="235">
        <f>SUM(F121:F132)</f>
        <v>773000</v>
      </c>
      <c r="G133" s="55"/>
      <c r="H133" s="55"/>
      <c r="I133" s="55"/>
      <c r="J133" s="55"/>
      <c r="K133" s="55"/>
      <c r="L133" s="55"/>
      <c r="M133" s="55"/>
      <c r="N133" s="55"/>
      <c r="O133" s="57">
        <f>SUM(O121:O132)</f>
        <v>649579.83193277312</v>
      </c>
      <c r="P133" s="57">
        <f t="shared" ref="P133:V133" si="92">SUM(P121:P130)</f>
        <v>0</v>
      </c>
      <c r="Q133" s="57">
        <f t="shared" si="92"/>
        <v>0</v>
      </c>
      <c r="R133" s="57">
        <f t="shared" si="92"/>
        <v>0</v>
      </c>
      <c r="S133" s="57">
        <f t="shared" si="92"/>
        <v>0</v>
      </c>
      <c r="T133" s="57">
        <f t="shared" si="92"/>
        <v>0</v>
      </c>
      <c r="U133" s="57">
        <f t="shared" si="92"/>
        <v>0</v>
      </c>
      <c r="V133" s="57">
        <f t="shared" si="92"/>
        <v>0</v>
      </c>
      <c r="W133" s="57">
        <f t="shared" ref="W133" si="93">SUM(W121:W130)</f>
        <v>0</v>
      </c>
      <c r="X133" s="57">
        <f t="shared" si="67"/>
        <v>649579.83193277312</v>
      </c>
      <c r="Y133" s="142"/>
      <c r="Z133" s="143"/>
      <c r="AA133" s="145"/>
      <c r="AD133" s="16"/>
    </row>
    <row r="134" spans="1:259" ht="47.25" customHeight="1" thickBot="1" x14ac:dyDescent="0.25">
      <c r="A134" s="48">
        <v>104</v>
      </c>
      <c r="B134" s="48" t="s">
        <v>276</v>
      </c>
      <c r="C134" s="48">
        <v>75</v>
      </c>
      <c r="D134" s="233" t="s">
        <v>334</v>
      </c>
      <c r="E134" s="242" t="s">
        <v>343</v>
      </c>
      <c r="F134" s="235">
        <v>10000</v>
      </c>
      <c r="G134" s="55"/>
      <c r="H134" s="55"/>
      <c r="I134" s="55"/>
      <c r="J134" s="55"/>
      <c r="K134" s="55"/>
      <c r="L134" s="55"/>
      <c r="M134" s="55"/>
      <c r="N134" s="55"/>
      <c r="O134" s="57">
        <f t="shared" ref="O134:O143" si="94">F134/1.19</f>
        <v>8403.361344537816</v>
      </c>
      <c r="P134" s="57">
        <f t="shared" ref="P134:P143" si="95">G134/1.19</f>
        <v>0</v>
      </c>
      <c r="Q134" s="57">
        <f t="shared" ref="Q134:Q143" si="96">H134/1.19</f>
        <v>0</v>
      </c>
      <c r="R134" s="57">
        <f t="shared" ref="R134:R143" si="97">I134/1.19</f>
        <v>0</v>
      </c>
      <c r="S134" s="57">
        <f t="shared" ref="S134:S143" si="98">J134/1.19</f>
        <v>0</v>
      </c>
      <c r="T134" s="57">
        <f t="shared" ref="T134:T143" si="99">K134/1.19</f>
        <v>0</v>
      </c>
      <c r="U134" s="57">
        <f t="shared" ref="U134:U143" si="100">L134/1.19</f>
        <v>0</v>
      </c>
      <c r="V134" s="57">
        <f t="shared" ref="V134:V143" si="101">M134/1.19</f>
        <v>0</v>
      </c>
      <c r="W134" s="57">
        <f t="shared" ref="W134:W143" si="102">N134/1.19</f>
        <v>0</v>
      </c>
      <c r="X134" s="57">
        <f t="shared" si="67"/>
        <v>8403.361344537816</v>
      </c>
      <c r="Y134" s="137" t="s">
        <v>96</v>
      </c>
      <c r="Z134" s="146" t="s">
        <v>298</v>
      </c>
      <c r="AA134" s="146" t="s">
        <v>310</v>
      </c>
      <c r="AD134" s="16"/>
    </row>
    <row r="135" spans="1:259" ht="47.25" customHeight="1" thickBot="1" x14ac:dyDescent="0.25">
      <c r="A135" s="100">
        <v>105</v>
      </c>
      <c r="B135" s="48" t="s">
        <v>276</v>
      </c>
      <c r="C135" s="48">
        <v>76</v>
      </c>
      <c r="D135" s="75" t="s">
        <v>335</v>
      </c>
      <c r="E135" s="208" t="s">
        <v>343</v>
      </c>
      <c r="F135" s="55">
        <v>15000</v>
      </c>
      <c r="G135" s="55"/>
      <c r="H135" s="55"/>
      <c r="I135" s="55"/>
      <c r="J135" s="55"/>
      <c r="K135" s="55"/>
      <c r="L135" s="55"/>
      <c r="M135" s="55"/>
      <c r="N135" s="55"/>
      <c r="O135" s="57">
        <f t="shared" si="94"/>
        <v>12605.042016806723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12605.042016806723</v>
      </c>
      <c r="Y135" s="137" t="s">
        <v>96</v>
      </c>
      <c r="Z135" s="146" t="s">
        <v>298</v>
      </c>
      <c r="AA135" s="146" t="s">
        <v>310</v>
      </c>
      <c r="AD135" s="16"/>
    </row>
    <row r="136" spans="1:259" ht="47.25" customHeight="1" thickBot="1" x14ac:dyDescent="0.25">
      <c r="A136" s="40">
        <v>106</v>
      </c>
      <c r="B136" s="48" t="s">
        <v>276</v>
      </c>
      <c r="C136" s="48">
        <v>77</v>
      </c>
      <c r="D136" s="75" t="s">
        <v>336</v>
      </c>
      <c r="E136" s="207" t="s">
        <v>343</v>
      </c>
      <c r="F136" s="55">
        <v>15000</v>
      </c>
      <c r="G136" s="55"/>
      <c r="H136" s="55"/>
      <c r="I136" s="55"/>
      <c r="J136" s="55"/>
      <c r="K136" s="55"/>
      <c r="L136" s="55"/>
      <c r="M136" s="55"/>
      <c r="N136" s="55"/>
      <c r="O136" s="57">
        <f t="shared" si="94"/>
        <v>12605.042016806723</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12605.042016806723</v>
      </c>
      <c r="Y136" s="137" t="s">
        <v>96</v>
      </c>
      <c r="Z136" s="146" t="s">
        <v>298</v>
      </c>
      <c r="AA136" s="146" t="s">
        <v>310</v>
      </c>
      <c r="AD136" s="16"/>
    </row>
    <row r="137" spans="1:259" ht="47.25" customHeight="1" thickBot="1" x14ac:dyDescent="0.25">
      <c r="A137" s="48">
        <v>107</v>
      </c>
      <c r="B137" s="48" t="s">
        <v>276</v>
      </c>
      <c r="C137" s="48">
        <v>78</v>
      </c>
      <c r="D137" s="75" t="s">
        <v>337</v>
      </c>
      <c r="E137" s="208" t="s">
        <v>343</v>
      </c>
      <c r="F137" s="55">
        <v>25000</v>
      </c>
      <c r="G137" s="55"/>
      <c r="H137" s="55"/>
      <c r="I137" s="55"/>
      <c r="J137" s="55"/>
      <c r="K137" s="55"/>
      <c r="L137" s="55"/>
      <c r="M137" s="55"/>
      <c r="N137" s="55"/>
      <c r="O137" s="57">
        <f t="shared" si="94"/>
        <v>21008.403361344539</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21008.403361344539</v>
      </c>
      <c r="Y137" s="137" t="s">
        <v>96</v>
      </c>
      <c r="Z137" s="146" t="s">
        <v>298</v>
      </c>
      <c r="AA137" s="146" t="s">
        <v>310</v>
      </c>
      <c r="AD137" s="16"/>
    </row>
    <row r="138" spans="1:259" ht="47.25" customHeight="1" thickBot="1" x14ac:dyDescent="0.25">
      <c r="A138" s="100">
        <v>108</v>
      </c>
      <c r="B138" s="48" t="s">
        <v>276</v>
      </c>
      <c r="C138" s="48">
        <v>79</v>
      </c>
      <c r="D138" s="75" t="s">
        <v>338</v>
      </c>
      <c r="E138" s="207" t="s">
        <v>343</v>
      </c>
      <c r="F138" s="55">
        <v>35000</v>
      </c>
      <c r="G138" s="55"/>
      <c r="H138" s="55"/>
      <c r="I138" s="55"/>
      <c r="J138" s="55"/>
      <c r="K138" s="55"/>
      <c r="L138" s="55"/>
      <c r="M138" s="55"/>
      <c r="N138" s="55"/>
      <c r="O138" s="57">
        <f t="shared" si="94"/>
        <v>29411.764705882353</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29411.764705882353</v>
      </c>
      <c r="Y138" s="137" t="s">
        <v>96</v>
      </c>
      <c r="Z138" s="146" t="s">
        <v>298</v>
      </c>
      <c r="AA138" s="146" t="s">
        <v>310</v>
      </c>
      <c r="AD138" s="16"/>
    </row>
    <row r="139" spans="1:259" ht="47.25" customHeight="1" thickBot="1" x14ac:dyDescent="0.25">
      <c r="A139" s="40">
        <v>109</v>
      </c>
      <c r="B139" s="48" t="s">
        <v>276</v>
      </c>
      <c r="C139" s="48">
        <v>80</v>
      </c>
      <c r="D139" s="75" t="s">
        <v>341</v>
      </c>
      <c r="E139" s="208" t="s">
        <v>344</v>
      </c>
      <c r="F139" s="55">
        <v>0</v>
      </c>
      <c r="G139" s="55"/>
      <c r="H139" s="55"/>
      <c r="I139" s="55"/>
      <c r="J139" s="55"/>
      <c r="K139" s="55"/>
      <c r="L139" s="55"/>
      <c r="M139" s="55"/>
      <c r="N139" s="55"/>
      <c r="O139" s="57">
        <f t="shared" si="94"/>
        <v>0</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0</v>
      </c>
      <c r="Y139" s="137" t="s">
        <v>96</v>
      </c>
      <c r="Z139" s="146" t="s">
        <v>298</v>
      </c>
      <c r="AA139" s="146" t="s">
        <v>310</v>
      </c>
      <c r="AD139" s="16"/>
    </row>
    <row r="140" spans="1:259" ht="47.25" customHeight="1" thickBot="1" x14ac:dyDescent="0.25">
      <c r="A140" s="48">
        <v>110</v>
      </c>
      <c r="B140" s="48" t="s">
        <v>276</v>
      </c>
      <c r="C140" s="48">
        <v>81</v>
      </c>
      <c r="D140" s="75" t="s">
        <v>339</v>
      </c>
      <c r="E140" s="207" t="s">
        <v>345</v>
      </c>
      <c r="F140" s="55">
        <v>0</v>
      </c>
      <c r="G140" s="55"/>
      <c r="H140" s="55"/>
      <c r="I140" s="55"/>
      <c r="J140" s="55"/>
      <c r="K140" s="55"/>
      <c r="L140" s="55"/>
      <c r="M140" s="55"/>
      <c r="N140" s="55"/>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0</v>
      </c>
      <c r="X140" s="57">
        <f t="shared" si="67"/>
        <v>0</v>
      </c>
      <c r="Y140" s="137" t="s">
        <v>96</v>
      </c>
      <c r="Z140" s="146" t="s">
        <v>298</v>
      </c>
      <c r="AA140" s="146" t="s">
        <v>310</v>
      </c>
      <c r="AD140" s="16"/>
    </row>
    <row r="141" spans="1:259" ht="87.75" customHeight="1" thickBot="1" x14ac:dyDescent="0.25">
      <c r="A141" s="100">
        <v>111</v>
      </c>
      <c r="B141" s="48" t="s">
        <v>276</v>
      </c>
      <c r="C141" s="48">
        <v>82</v>
      </c>
      <c r="D141" s="75" t="s">
        <v>294</v>
      </c>
      <c r="E141" s="208" t="s">
        <v>346</v>
      </c>
      <c r="F141" s="55">
        <v>0</v>
      </c>
      <c r="G141" s="55"/>
      <c r="H141" s="55"/>
      <c r="I141" s="55"/>
      <c r="J141" s="55"/>
      <c r="K141" s="55"/>
      <c r="L141" s="55"/>
      <c r="M141" s="55"/>
      <c r="N141" s="55"/>
      <c r="O141" s="57">
        <f t="shared" si="94"/>
        <v>0</v>
      </c>
      <c r="P141" s="57">
        <f t="shared" si="95"/>
        <v>0</v>
      </c>
      <c r="Q141" s="57">
        <f t="shared" si="96"/>
        <v>0</v>
      </c>
      <c r="R141" s="57">
        <f t="shared" si="97"/>
        <v>0</v>
      </c>
      <c r="S141" s="57">
        <f t="shared" si="98"/>
        <v>0</v>
      </c>
      <c r="T141" s="57">
        <f t="shared" si="99"/>
        <v>0</v>
      </c>
      <c r="U141" s="57">
        <f t="shared" si="100"/>
        <v>0</v>
      </c>
      <c r="V141" s="57">
        <f t="shared" si="101"/>
        <v>0</v>
      </c>
      <c r="W141" s="57">
        <f t="shared" si="102"/>
        <v>0</v>
      </c>
      <c r="X141" s="57">
        <f t="shared" si="67"/>
        <v>0</v>
      </c>
      <c r="Y141" s="137" t="s">
        <v>96</v>
      </c>
      <c r="Z141" s="146" t="s">
        <v>298</v>
      </c>
      <c r="AA141" s="146" t="s">
        <v>310</v>
      </c>
      <c r="AD141" s="16"/>
    </row>
    <row r="142" spans="1:259" ht="69.75" customHeight="1" thickBot="1" x14ac:dyDescent="0.25">
      <c r="A142" s="40">
        <v>112</v>
      </c>
      <c r="B142" s="48" t="s">
        <v>276</v>
      </c>
      <c r="C142" s="48">
        <v>83</v>
      </c>
      <c r="D142" s="75" t="s">
        <v>277</v>
      </c>
      <c r="E142" s="266" t="s">
        <v>278</v>
      </c>
      <c r="F142" s="55">
        <v>160000</v>
      </c>
      <c r="G142" s="55"/>
      <c r="H142" s="55"/>
      <c r="I142" s="55"/>
      <c r="J142" s="55"/>
      <c r="K142" s="55"/>
      <c r="L142" s="55"/>
      <c r="M142" s="55"/>
      <c r="N142" s="55"/>
      <c r="O142" s="57">
        <f t="shared" si="94"/>
        <v>134453.78151260506</v>
      </c>
      <c r="P142" s="57">
        <f t="shared" si="95"/>
        <v>0</v>
      </c>
      <c r="Q142" s="57">
        <f t="shared" si="96"/>
        <v>0</v>
      </c>
      <c r="R142" s="57">
        <f t="shared" si="97"/>
        <v>0</v>
      </c>
      <c r="S142" s="57">
        <f t="shared" si="98"/>
        <v>0</v>
      </c>
      <c r="T142" s="57">
        <f t="shared" si="99"/>
        <v>0</v>
      </c>
      <c r="U142" s="57">
        <f t="shared" si="100"/>
        <v>0</v>
      </c>
      <c r="V142" s="57">
        <f t="shared" si="101"/>
        <v>0</v>
      </c>
      <c r="W142" s="57">
        <f t="shared" si="102"/>
        <v>0</v>
      </c>
      <c r="X142" s="57">
        <f t="shared" si="67"/>
        <v>134453.78151260506</v>
      </c>
      <c r="Y142" s="137" t="s">
        <v>96</v>
      </c>
      <c r="Z142" s="146" t="s">
        <v>350</v>
      </c>
      <c r="AA142" s="146" t="s">
        <v>299</v>
      </c>
      <c r="AD142" s="16"/>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69.75" customHeight="1" thickBot="1" x14ac:dyDescent="0.25">
      <c r="A143" s="48">
        <v>113</v>
      </c>
      <c r="B143" s="48" t="s">
        <v>276</v>
      </c>
      <c r="C143" s="48">
        <v>83.1</v>
      </c>
      <c r="D143" s="75" t="s">
        <v>333</v>
      </c>
      <c r="E143" s="261" t="s">
        <v>279</v>
      </c>
      <c r="F143" s="55">
        <v>0</v>
      </c>
      <c r="G143" s="55"/>
      <c r="H143" s="55"/>
      <c r="I143" s="55"/>
      <c r="J143" s="55"/>
      <c r="K143" s="55"/>
      <c r="L143" s="55"/>
      <c r="M143" s="55"/>
      <c r="N143" s="55">
        <v>125000</v>
      </c>
      <c r="O143" s="57">
        <f t="shared" si="94"/>
        <v>0</v>
      </c>
      <c r="P143" s="57">
        <f t="shared" si="95"/>
        <v>0</v>
      </c>
      <c r="Q143" s="57">
        <f t="shared" si="96"/>
        <v>0</v>
      </c>
      <c r="R143" s="57">
        <f t="shared" si="97"/>
        <v>0</v>
      </c>
      <c r="S143" s="57">
        <f t="shared" si="98"/>
        <v>0</v>
      </c>
      <c r="T143" s="57">
        <f t="shared" si="99"/>
        <v>0</v>
      </c>
      <c r="U143" s="57">
        <f t="shared" si="100"/>
        <v>0</v>
      </c>
      <c r="V143" s="57">
        <f t="shared" si="101"/>
        <v>0</v>
      </c>
      <c r="W143" s="57">
        <f t="shared" si="102"/>
        <v>105042.01680672269</v>
      </c>
      <c r="X143" s="57">
        <f t="shared" si="67"/>
        <v>105042.01680672269</v>
      </c>
      <c r="Y143" s="137" t="s">
        <v>96</v>
      </c>
      <c r="Z143" s="146" t="s">
        <v>350</v>
      </c>
      <c r="AA143" s="146" t="s">
        <v>299</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28.5" customHeight="1" thickBot="1" x14ac:dyDescent="0.25">
      <c r="A144" s="48">
        <v>114</v>
      </c>
      <c r="B144" s="48"/>
      <c r="C144" s="48"/>
      <c r="D144" s="75" t="s">
        <v>280</v>
      </c>
      <c r="E144" s="133"/>
      <c r="F144" s="55">
        <f>SUM(F134:F143)</f>
        <v>260000</v>
      </c>
      <c r="G144" s="55"/>
      <c r="H144" s="55"/>
      <c r="I144" s="55"/>
      <c r="J144" s="55"/>
      <c r="K144" s="55"/>
      <c r="L144" s="55"/>
      <c r="M144" s="55"/>
      <c r="N144" s="55">
        <f>SUM(N143)</f>
        <v>125000</v>
      </c>
      <c r="O144" s="57">
        <f t="shared" ref="O144:W144" si="103">SUM(O134:O142)</f>
        <v>218487.39495798323</v>
      </c>
      <c r="P144" s="57">
        <f t="shared" si="103"/>
        <v>0</v>
      </c>
      <c r="Q144" s="57">
        <f t="shared" si="103"/>
        <v>0</v>
      </c>
      <c r="R144" s="57">
        <f t="shared" si="103"/>
        <v>0</v>
      </c>
      <c r="S144" s="57">
        <f t="shared" si="103"/>
        <v>0</v>
      </c>
      <c r="T144" s="57">
        <f t="shared" si="103"/>
        <v>0</v>
      </c>
      <c r="U144" s="57">
        <f t="shared" si="103"/>
        <v>0</v>
      </c>
      <c r="V144" s="57">
        <f t="shared" si="103"/>
        <v>0</v>
      </c>
      <c r="W144" s="57">
        <f t="shared" si="103"/>
        <v>0</v>
      </c>
      <c r="X144" s="57">
        <f t="shared" si="67"/>
        <v>218487.39495798323</v>
      </c>
      <c r="Y144" s="142"/>
      <c r="Z144" s="143"/>
      <c r="AA144" s="145"/>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34.5" customHeight="1" thickBot="1" x14ac:dyDescent="0.25">
      <c r="A145" s="40">
        <v>115</v>
      </c>
      <c r="B145" s="48"/>
      <c r="C145" s="48"/>
      <c r="D145" s="75" t="s">
        <v>281</v>
      </c>
      <c r="E145" s="133"/>
      <c r="F145" s="55"/>
      <c r="G145" s="153"/>
      <c r="H145" s="153"/>
      <c r="I145" s="153"/>
      <c r="J145" s="153"/>
      <c r="K145" s="153"/>
      <c r="L145" s="153"/>
      <c r="M145" s="153"/>
      <c r="N145" s="153"/>
      <c r="O145" s="57"/>
      <c r="P145" s="57"/>
      <c r="Q145" s="57"/>
      <c r="R145" s="57"/>
      <c r="S145" s="57"/>
      <c r="T145" s="57"/>
      <c r="U145" s="57"/>
      <c r="V145" s="57"/>
      <c r="W145" s="57"/>
      <c r="X145" s="57"/>
      <c r="Y145" s="142"/>
      <c r="Z145" s="143"/>
      <c r="AA145" s="145"/>
      <c r="AG145" s="183"/>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4.5" customHeight="1" thickBot="1" x14ac:dyDescent="0.25">
      <c r="A146" s="48">
        <v>116</v>
      </c>
      <c r="B146" s="48" t="s">
        <v>282</v>
      </c>
      <c r="C146" s="48">
        <v>84</v>
      </c>
      <c r="D146" s="75" t="s">
        <v>340</v>
      </c>
      <c r="E146" s="133" t="s">
        <v>283</v>
      </c>
      <c r="F146" s="55">
        <v>10000</v>
      </c>
      <c r="G146" s="153"/>
      <c r="H146" s="153"/>
      <c r="I146" s="153"/>
      <c r="J146" s="153"/>
      <c r="K146" s="153"/>
      <c r="L146" s="153"/>
      <c r="M146" s="153"/>
      <c r="N146" s="153"/>
      <c r="O146" s="57">
        <f t="shared" ref="O146:W146" si="104">F146/1.19</f>
        <v>8403.361344537816</v>
      </c>
      <c r="P146" s="57">
        <f t="shared" si="104"/>
        <v>0</v>
      </c>
      <c r="Q146" s="57">
        <f t="shared" si="104"/>
        <v>0</v>
      </c>
      <c r="R146" s="57">
        <f t="shared" si="104"/>
        <v>0</v>
      </c>
      <c r="S146" s="57">
        <f t="shared" si="104"/>
        <v>0</v>
      </c>
      <c r="T146" s="57">
        <f t="shared" si="104"/>
        <v>0</v>
      </c>
      <c r="U146" s="57">
        <f t="shared" si="104"/>
        <v>0</v>
      </c>
      <c r="V146" s="57">
        <f t="shared" si="104"/>
        <v>0</v>
      </c>
      <c r="W146" s="57">
        <f t="shared" si="104"/>
        <v>0</v>
      </c>
      <c r="X146" s="57">
        <f>SUM(O146:W146)</f>
        <v>8403.361344537816</v>
      </c>
      <c r="Y146" s="137" t="s">
        <v>96</v>
      </c>
      <c r="Z146" s="146" t="s">
        <v>301</v>
      </c>
      <c r="AA146" s="146" t="s">
        <v>302</v>
      </c>
      <c r="AG146" s="183"/>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3" customHeight="1" thickBot="1" x14ac:dyDescent="0.25">
      <c r="A147" s="48">
        <v>117</v>
      </c>
      <c r="B147" s="48" t="s">
        <v>282</v>
      </c>
      <c r="C147" s="48">
        <v>85</v>
      </c>
      <c r="D147" s="75" t="s">
        <v>284</v>
      </c>
      <c r="E147" s="133" t="s">
        <v>285</v>
      </c>
      <c r="F147" s="55">
        <v>65000</v>
      </c>
      <c r="G147" s="55"/>
      <c r="H147" s="55"/>
      <c r="I147" s="55"/>
      <c r="J147" s="55"/>
      <c r="K147" s="55"/>
      <c r="L147" s="55"/>
      <c r="M147" s="55"/>
      <c r="N147" s="55"/>
      <c r="O147" s="57">
        <f t="shared" ref="O147:U147" si="105">F147/1.19</f>
        <v>54621.848739495799</v>
      </c>
      <c r="P147" s="57">
        <f t="shared" si="105"/>
        <v>0</v>
      </c>
      <c r="Q147" s="57">
        <f t="shared" si="105"/>
        <v>0</v>
      </c>
      <c r="R147" s="57">
        <f t="shared" si="105"/>
        <v>0</v>
      </c>
      <c r="S147" s="57">
        <f t="shared" si="105"/>
        <v>0</v>
      </c>
      <c r="T147" s="57">
        <f t="shared" si="105"/>
        <v>0</v>
      </c>
      <c r="U147" s="57">
        <f t="shared" si="105"/>
        <v>0</v>
      </c>
      <c r="V147" s="57">
        <f t="shared" ref="V147:W150" si="106">M147/1.19</f>
        <v>0</v>
      </c>
      <c r="W147" s="57">
        <f t="shared" ref="W147:W149" si="107">N147/1.19</f>
        <v>0</v>
      </c>
      <c r="X147" s="57">
        <f t="shared" ref="X147:X150" si="108">SUM(O147:W147)</f>
        <v>54621.848739495799</v>
      </c>
      <c r="Y147" s="137" t="s">
        <v>96</v>
      </c>
      <c r="Z147" s="146" t="s">
        <v>301</v>
      </c>
      <c r="AA147" s="146" t="s">
        <v>298</v>
      </c>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9.25" customHeight="1" thickBot="1" x14ac:dyDescent="0.25">
      <c r="A148" s="40">
        <v>118</v>
      </c>
      <c r="B148" s="48"/>
      <c r="C148" s="48"/>
      <c r="D148" s="75" t="s">
        <v>286</v>
      </c>
      <c r="E148" s="133"/>
      <c r="F148" s="55">
        <f>SUM(F146:F147)</f>
        <v>75000</v>
      </c>
      <c r="G148" s="55"/>
      <c r="H148" s="55"/>
      <c r="I148" s="55"/>
      <c r="J148" s="55"/>
      <c r="K148" s="55"/>
      <c r="L148" s="55"/>
      <c r="M148" s="55"/>
      <c r="N148" s="55"/>
      <c r="O148" s="57">
        <f t="shared" ref="O148:U148" si="109">SUM(O146:O147)</f>
        <v>63025.210084033613</v>
      </c>
      <c r="P148" s="57">
        <f t="shared" si="109"/>
        <v>0</v>
      </c>
      <c r="Q148" s="57">
        <f t="shared" si="109"/>
        <v>0</v>
      </c>
      <c r="R148" s="57">
        <f t="shared" si="109"/>
        <v>0</v>
      </c>
      <c r="S148" s="57">
        <f t="shared" si="109"/>
        <v>0</v>
      </c>
      <c r="T148" s="57">
        <f t="shared" si="109"/>
        <v>0</v>
      </c>
      <c r="U148" s="57">
        <f t="shared" si="109"/>
        <v>0</v>
      </c>
      <c r="V148" s="57">
        <f t="shared" si="106"/>
        <v>0</v>
      </c>
      <c r="W148" s="57">
        <f t="shared" si="107"/>
        <v>0</v>
      </c>
      <c r="X148" s="57">
        <f t="shared" si="108"/>
        <v>63025.210084033613</v>
      </c>
      <c r="Y148" s="142"/>
      <c r="Z148" s="140"/>
      <c r="AA148" s="13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5.25" customHeight="1" thickBot="1" x14ac:dyDescent="0.25">
      <c r="A149" s="48">
        <v>119</v>
      </c>
      <c r="B149" s="184">
        <v>59.4</v>
      </c>
      <c r="C149" s="48">
        <v>86</v>
      </c>
      <c r="D149" s="75" t="s">
        <v>287</v>
      </c>
      <c r="E149" s="133" t="s">
        <v>288</v>
      </c>
      <c r="F149" s="55">
        <v>0</v>
      </c>
      <c r="G149" s="55"/>
      <c r="H149" s="55"/>
      <c r="I149" s="55"/>
      <c r="J149" s="55"/>
      <c r="K149" s="55"/>
      <c r="L149" s="55"/>
      <c r="M149" s="55"/>
      <c r="N149" s="55"/>
      <c r="O149" s="193">
        <f t="shared" ref="O149:U149" si="110">F149/1.19</f>
        <v>0</v>
      </c>
      <c r="P149" s="193">
        <f t="shared" si="110"/>
        <v>0</v>
      </c>
      <c r="Q149" s="193">
        <f t="shared" si="110"/>
        <v>0</v>
      </c>
      <c r="R149" s="193">
        <f t="shared" si="110"/>
        <v>0</v>
      </c>
      <c r="S149" s="193">
        <f t="shared" si="110"/>
        <v>0</v>
      </c>
      <c r="T149" s="193">
        <f t="shared" si="110"/>
        <v>0</v>
      </c>
      <c r="U149" s="193">
        <f t="shared" si="110"/>
        <v>0</v>
      </c>
      <c r="V149" s="57">
        <f t="shared" si="106"/>
        <v>0</v>
      </c>
      <c r="W149" s="57">
        <f t="shared" si="107"/>
        <v>0</v>
      </c>
      <c r="X149" s="57">
        <f t="shared" si="108"/>
        <v>0</v>
      </c>
      <c r="Y149" s="137" t="s">
        <v>96</v>
      </c>
      <c r="Z149" s="141"/>
      <c r="AA149" s="138"/>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9.25" customHeight="1" thickBot="1" x14ac:dyDescent="0.25">
      <c r="A150" s="48">
        <v>120</v>
      </c>
      <c r="B150" s="48"/>
      <c r="C150" s="48"/>
      <c r="D150" s="75" t="s">
        <v>289</v>
      </c>
      <c r="E150" s="133"/>
      <c r="F150" s="55"/>
      <c r="G150" s="55"/>
      <c r="H150" s="55"/>
      <c r="I150" s="55"/>
      <c r="J150" s="55"/>
      <c r="K150" s="55"/>
      <c r="L150" s="55"/>
      <c r="M150" s="55"/>
      <c r="N150" s="55"/>
      <c r="O150" s="57">
        <f t="shared" ref="O150:U150" si="111">SUM(O149)</f>
        <v>0</v>
      </c>
      <c r="P150" s="57">
        <f t="shared" si="111"/>
        <v>0</v>
      </c>
      <c r="Q150" s="57">
        <f t="shared" si="111"/>
        <v>0</v>
      </c>
      <c r="R150" s="57">
        <f t="shared" si="111"/>
        <v>0</v>
      </c>
      <c r="S150" s="57">
        <f t="shared" si="111"/>
        <v>0</v>
      </c>
      <c r="T150" s="57">
        <f t="shared" si="111"/>
        <v>0</v>
      </c>
      <c r="U150" s="57">
        <f t="shared" si="111"/>
        <v>0</v>
      </c>
      <c r="V150" s="57">
        <f t="shared" si="106"/>
        <v>0</v>
      </c>
      <c r="W150" s="57">
        <f t="shared" si="106"/>
        <v>0</v>
      </c>
      <c r="X150" s="57">
        <f t="shared" si="108"/>
        <v>0</v>
      </c>
      <c r="Y150" s="142"/>
      <c r="Z150" s="140"/>
      <c r="AA150" s="136"/>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8.5" customHeight="1" thickBot="1" x14ac:dyDescent="0.25">
      <c r="A151" s="40">
        <v>121</v>
      </c>
      <c r="B151" s="48"/>
      <c r="C151" s="48"/>
      <c r="D151" s="54" t="s">
        <v>76</v>
      </c>
      <c r="E151" s="133"/>
      <c r="F151" s="157"/>
      <c r="G151" s="157"/>
      <c r="H151" s="157"/>
      <c r="I151" s="157"/>
      <c r="J151" s="157"/>
      <c r="K151" s="157"/>
      <c r="L151" s="157"/>
      <c r="M151" s="157"/>
      <c r="N151" s="157"/>
      <c r="O151" s="57">
        <f>O27+O29+O31+O34+O38+O42+O47+O53+O78+O81+O83+O87+O90+O92+O94+O97+O100+O101+O102+O103+O118+O133+O144+O148+O150</f>
        <v>2825764.7058823532</v>
      </c>
      <c r="P151" s="57">
        <f t="shared" ref="P151:W151" si="112">P27+P29+P31+P34+P38+P42+P47+P53+P78+P81+P83+P87+P90+P92+P94+P97+P100+P101+P102+P103+P118+P133+P144+P148+P150</f>
        <v>452100.84033613454</v>
      </c>
      <c r="Q151" s="57">
        <f t="shared" si="112"/>
        <v>2902690.617531416</v>
      </c>
      <c r="R151" s="57">
        <f t="shared" si="112"/>
        <v>68179.271708683489</v>
      </c>
      <c r="S151" s="57">
        <f t="shared" si="112"/>
        <v>190756.30252100842</v>
      </c>
      <c r="T151" s="57">
        <f t="shared" si="112"/>
        <v>0</v>
      </c>
      <c r="U151" s="57">
        <f t="shared" si="112"/>
        <v>79831.932773109249</v>
      </c>
      <c r="V151" s="57">
        <f t="shared" si="112"/>
        <v>0</v>
      </c>
      <c r="W151" s="57">
        <f t="shared" si="112"/>
        <v>469894.3797702567</v>
      </c>
      <c r="X151" s="57">
        <f>SUM(O151:W151)</f>
        <v>6989218.0505229607</v>
      </c>
      <c r="Y151" s="185"/>
      <c r="Z151" s="143"/>
      <c r="AA151" s="145"/>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customHeight="1" x14ac:dyDescent="0.2">
      <c r="B152" s="105"/>
      <c r="D152" s="251"/>
      <c r="F152" s="252"/>
      <c r="G152" s="252"/>
      <c r="H152" s="252"/>
      <c r="I152" s="252"/>
      <c r="J152" s="252"/>
      <c r="K152" s="252"/>
      <c r="L152" s="252"/>
      <c r="M152" s="252"/>
      <c r="N152" s="252"/>
      <c r="O152" s="187"/>
      <c r="P152" s="187"/>
      <c r="Q152" s="187"/>
      <c r="R152" s="187"/>
      <c r="S152" s="187"/>
      <c r="T152" s="187"/>
      <c r="U152" s="187"/>
      <c r="V152" s="187"/>
      <c r="W152" s="187"/>
      <c r="X152" s="187"/>
      <c r="Y152" s="253"/>
      <c r="Z152" s="189"/>
      <c r="AA152" s="190"/>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3.5" hidden="1" customHeight="1" x14ac:dyDescent="0.2">
      <c r="B153" s="105"/>
      <c r="D153" s="251"/>
      <c r="F153" s="252"/>
      <c r="G153" s="252"/>
      <c r="H153" s="252"/>
      <c r="I153" s="252"/>
      <c r="J153" s="252"/>
      <c r="K153" s="252"/>
      <c r="L153" s="252"/>
      <c r="M153" s="252"/>
      <c r="N153" s="252"/>
      <c r="O153" s="187"/>
      <c r="P153" s="187"/>
      <c r="Q153" s="187"/>
      <c r="R153" s="187"/>
      <c r="S153" s="187"/>
      <c r="T153" s="187"/>
      <c r="U153" s="187"/>
      <c r="V153" s="187"/>
      <c r="W153" s="187"/>
      <c r="X153" s="187"/>
      <c r="Y153" s="253"/>
      <c r="Z153" s="189"/>
      <c r="AA153" s="190"/>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5.75" hidden="1" customHeight="1" x14ac:dyDescent="0.2">
      <c r="B154" s="105"/>
      <c r="D154" s="308" t="s">
        <v>372</v>
      </c>
      <c r="E154" s="308"/>
      <c r="F154" s="105"/>
      <c r="G154" s="105"/>
      <c r="H154" s="109"/>
      <c r="I154" s="252"/>
      <c r="J154" s="252"/>
      <c r="K154" s="252"/>
      <c r="L154" s="252"/>
      <c r="M154" s="252"/>
      <c r="N154" s="252"/>
      <c r="O154" s="187"/>
      <c r="P154" s="187"/>
      <c r="Q154" s="187"/>
      <c r="R154" s="187"/>
      <c r="S154" s="187"/>
      <c r="T154" s="187"/>
      <c r="U154" s="187"/>
      <c r="V154" s="187"/>
      <c r="W154" s="187"/>
      <c r="X154" s="187"/>
      <c r="Y154" s="253"/>
      <c r="Z154" s="189"/>
      <c r="AA154" s="190"/>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hidden="1" customHeight="1" x14ac:dyDescent="0.2">
      <c r="B155" s="273" t="s">
        <v>373</v>
      </c>
      <c r="C155" s="273"/>
      <c r="D155" s="273"/>
      <c r="E155" s="273"/>
      <c r="F155" s="109"/>
      <c r="G155" s="109"/>
      <c r="H155" s="109"/>
      <c r="I155" s="252"/>
      <c r="J155" s="252"/>
      <c r="K155" s="252"/>
      <c r="L155" s="252"/>
      <c r="M155" s="252"/>
      <c r="N155" s="252"/>
      <c r="O155" s="187"/>
      <c r="P155" s="187"/>
      <c r="Q155" s="187"/>
      <c r="R155" s="187"/>
      <c r="S155" s="187"/>
      <c r="T155" s="187"/>
      <c r="U155" s="187"/>
      <c r="V155" s="187"/>
      <c r="W155" s="187"/>
      <c r="X155" s="187"/>
      <c r="Y155" s="253"/>
      <c r="Z155" s="189"/>
      <c r="AA155" s="190"/>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hidden="1" customHeight="1" x14ac:dyDescent="0.2">
      <c r="B156" s="107"/>
      <c r="C156" s="107"/>
      <c r="D156" s="107"/>
      <c r="F156" s="109"/>
      <c r="G156" s="109"/>
      <c r="H156" s="109"/>
      <c r="I156" s="252"/>
      <c r="J156" s="252"/>
      <c r="K156" s="252"/>
      <c r="L156" s="252"/>
      <c r="M156" s="252"/>
      <c r="N156" s="252"/>
      <c r="O156" s="187"/>
      <c r="P156" s="187"/>
      <c r="Q156" s="187"/>
      <c r="R156" s="187"/>
      <c r="S156" s="187"/>
      <c r="T156" s="187"/>
      <c r="U156" s="187"/>
      <c r="V156" s="187"/>
      <c r="W156" s="187"/>
      <c r="X156" s="187"/>
      <c r="Y156" s="253"/>
      <c r="Z156" s="189"/>
      <c r="AA156" s="190"/>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hidden="1" customHeight="1" x14ac:dyDescent="0.2">
      <c r="B157" s="107"/>
      <c r="C157" s="107"/>
      <c r="D157" s="107"/>
      <c r="F157" s="109"/>
      <c r="G157" s="109"/>
      <c r="H157" s="109"/>
      <c r="I157" s="252"/>
      <c r="J157" s="252"/>
      <c r="K157" s="252"/>
      <c r="L157" s="252"/>
      <c r="M157" s="252"/>
      <c r="N157" s="252"/>
      <c r="O157" s="187"/>
      <c r="P157" s="187"/>
      <c r="Q157" s="187"/>
      <c r="R157" s="187"/>
      <c r="S157" s="187"/>
      <c r="T157" s="187"/>
      <c r="U157" s="187"/>
      <c r="V157" s="187"/>
      <c r="W157" s="187"/>
      <c r="X157" s="187"/>
      <c r="Y157" s="253"/>
      <c r="Z157" s="189"/>
      <c r="AA157" s="190"/>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hidden="1" customHeight="1" x14ac:dyDescent="0.2">
      <c r="B158" s="107"/>
      <c r="C158" s="107"/>
      <c r="D158" s="107"/>
      <c r="F158" s="109"/>
      <c r="G158" s="109"/>
      <c r="H158" s="109"/>
      <c r="I158" s="252"/>
      <c r="J158" s="252"/>
      <c r="K158" s="252"/>
      <c r="L158" s="252"/>
      <c r="M158" s="252"/>
      <c r="N158" s="252"/>
      <c r="O158" s="187"/>
      <c r="P158" s="187"/>
      <c r="Q158" s="187"/>
      <c r="R158" s="187"/>
      <c r="S158" s="187"/>
      <c r="T158" s="187"/>
      <c r="U158" s="187"/>
      <c r="V158" s="187"/>
      <c r="W158" s="187"/>
      <c r="X158" s="187"/>
      <c r="Y158" s="253"/>
      <c r="Z158" s="189"/>
      <c r="AA158" s="19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hidden="1" customHeight="1" x14ac:dyDescent="0.2">
      <c r="B159" s="107"/>
      <c r="C159" s="107"/>
      <c r="D159" s="107"/>
      <c r="F159" s="109"/>
      <c r="G159" s="109"/>
      <c r="H159" s="109"/>
      <c r="I159" s="252"/>
      <c r="J159" s="252"/>
      <c r="K159" s="252"/>
      <c r="L159" s="252"/>
      <c r="M159" s="252"/>
      <c r="N159" s="252"/>
      <c r="O159" s="187"/>
      <c r="P159" s="187"/>
      <c r="Q159" s="187"/>
      <c r="R159" s="187"/>
      <c r="S159" s="187"/>
      <c r="T159" s="187"/>
      <c r="U159" s="187"/>
      <c r="V159" s="187"/>
      <c r="W159" s="187"/>
      <c r="X159" s="187"/>
      <c r="Y159" s="253"/>
      <c r="Z159" s="189"/>
      <c r="AA159" s="19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75" hidden="1" customHeight="1" x14ac:dyDescent="0.2">
      <c r="B160" s="107"/>
      <c r="C160" s="107"/>
      <c r="D160" s="107"/>
      <c r="F160" s="109"/>
      <c r="G160" s="109"/>
      <c r="H160" s="109"/>
      <c r="I160" s="252"/>
      <c r="J160" s="252"/>
      <c r="K160" s="252"/>
      <c r="L160" s="252"/>
      <c r="M160" s="252"/>
      <c r="N160" s="252"/>
      <c r="O160" s="187"/>
      <c r="P160" s="187"/>
      <c r="Q160" s="187"/>
      <c r="R160" s="187"/>
      <c r="S160" s="187"/>
      <c r="T160" s="187"/>
      <c r="U160" s="187"/>
      <c r="V160" s="187"/>
      <c r="W160" s="187"/>
      <c r="X160" s="187"/>
      <c r="Y160" s="253"/>
      <c r="Z160" s="189"/>
      <c r="AA160" s="19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2:259" ht="15" hidden="1" customHeight="1" x14ac:dyDescent="0.2">
      <c r="B161" s="107"/>
      <c r="C161" s="107"/>
      <c r="D161" s="107"/>
      <c r="F161" s="109"/>
      <c r="G161" s="109"/>
      <c r="H161" s="109"/>
      <c r="I161" s="252"/>
      <c r="J161" s="252"/>
      <c r="K161" s="252"/>
      <c r="L161" s="252"/>
      <c r="M161" s="252"/>
      <c r="N161" s="252"/>
      <c r="O161" s="187"/>
      <c r="P161" s="187"/>
      <c r="Q161" s="187"/>
      <c r="R161" s="187"/>
      <c r="S161" s="187"/>
      <c r="T161" s="187"/>
      <c r="U161" s="187"/>
      <c r="V161" s="187"/>
      <c r="W161" s="187"/>
      <c r="X161" s="187"/>
      <c r="Y161" s="253"/>
      <c r="Z161" s="189"/>
      <c r="AA161" s="190"/>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2:259" ht="15" hidden="1" customHeight="1" x14ac:dyDescent="0.2">
      <c r="B162" s="107"/>
      <c r="C162" s="107"/>
      <c r="D162" s="107"/>
      <c r="F162" s="109"/>
      <c r="G162" s="109"/>
      <c r="H162" s="109"/>
      <c r="I162" s="252"/>
      <c r="J162" s="252"/>
      <c r="K162" s="252"/>
      <c r="L162" s="252"/>
      <c r="M162" s="252"/>
      <c r="N162" s="252"/>
      <c r="O162" s="187"/>
      <c r="P162" s="187"/>
      <c r="Q162" s="187"/>
      <c r="R162" s="187"/>
      <c r="S162" s="187"/>
      <c r="T162" s="187"/>
      <c r="U162" s="187"/>
      <c r="V162" s="187"/>
      <c r="W162" s="187"/>
      <c r="X162" s="187"/>
      <c r="Y162" s="253"/>
      <c r="Z162" s="189"/>
      <c r="AA162" s="19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2:259" ht="18" hidden="1" customHeight="1" x14ac:dyDescent="0.2">
      <c r="B163" s="107"/>
      <c r="C163" s="107"/>
      <c r="D163" s="107"/>
      <c r="F163" s="109"/>
      <c r="G163" s="109"/>
      <c r="H163" s="109"/>
      <c r="I163" s="252"/>
      <c r="J163" s="252"/>
      <c r="K163" s="252"/>
      <c r="L163" s="252"/>
      <c r="M163" s="252"/>
      <c r="N163" s="252"/>
      <c r="O163" s="187"/>
      <c r="P163" s="187"/>
      <c r="Q163" s="187"/>
      <c r="R163" s="187"/>
      <c r="S163" s="187"/>
      <c r="T163" s="187"/>
      <c r="U163" s="187"/>
      <c r="V163" s="187"/>
      <c r="W163" s="187"/>
      <c r="X163" s="187"/>
      <c r="Y163" s="253"/>
      <c r="Z163" s="189"/>
      <c r="AA163" s="19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2:259" ht="19.5" customHeight="1" x14ac:dyDescent="0.2">
      <c r="B164" s="107"/>
      <c r="C164" s="107"/>
      <c r="D164" s="107"/>
      <c r="F164" s="109"/>
      <c r="G164" s="109"/>
      <c r="H164" s="109"/>
      <c r="I164" s="252"/>
      <c r="J164" s="252"/>
      <c r="K164" s="252"/>
      <c r="L164" s="252"/>
      <c r="M164" s="252"/>
      <c r="N164" s="252"/>
      <c r="O164" s="187"/>
      <c r="P164" s="187"/>
      <c r="Q164" s="187"/>
      <c r="R164" s="187"/>
      <c r="S164" s="187"/>
      <c r="T164" s="187"/>
      <c r="U164" s="187"/>
      <c r="V164" s="187"/>
      <c r="W164" s="187"/>
      <c r="X164" s="187"/>
      <c r="Y164" s="253"/>
      <c r="Z164" s="189"/>
      <c r="AA164" s="19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2:259" ht="16.5" customHeight="1" x14ac:dyDescent="0.25">
      <c r="B165" s="107"/>
      <c r="C165" s="106"/>
      <c r="D165" s="107" t="s">
        <v>77</v>
      </c>
      <c r="E165" s="267"/>
      <c r="F165" s="191"/>
      <c r="G165" s="108"/>
      <c r="I165" s="252"/>
      <c r="J165" s="252"/>
      <c r="K165" s="252"/>
      <c r="L165" s="252"/>
      <c r="M165" s="252"/>
      <c r="N165" s="252"/>
      <c r="O165" s="187"/>
      <c r="P165" s="187"/>
      <c r="Q165" s="187"/>
      <c r="R165" s="187"/>
      <c r="S165" s="187"/>
      <c r="T165" s="187"/>
      <c r="U165" s="187"/>
      <c r="V165" s="187"/>
      <c r="W165" s="187"/>
      <c r="X165" s="187"/>
      <c r="Y165" s="253"/>
      <c r="Z165" s="189"/>
      <c r="AA165" s="19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2:259" ht="22.5" customHeight="1" x14ac:dyDescent="0.2">
      <c r="B166" s="107"/>
      <c r="C166" s="109" t="s">
        <v>291</v>
      </c>
      <c r="D166" s="109"/>
      <c r="E166" s="268"/>
      <c r="F166" s="109"/>
      <c r="G166" s="108"/>
      <c r="I166" s="252"/>
      <c r="J166" s="252"/>
      <c r="K166" s="252"/>
      <c r="L166" s="252"/>
      <c r="M166" s="252"/>
      <c r="N166" s="252"/>
      <c r="O166" s="187"/>
      <c r="P166" s="187"/>
      <c r="Q166" s="187"/>
      <c r="R166" s="187"/>
      <c r="S166" s="187"/>
      <c r="T166" s="187"/>
      <c r="U166" s="187"/>
      <c r="V166" s="187"/>
      <c r="W166" s="187"/>
      <c r="X166" s="187"/>
      <c r="Y166" s="253"/>
      <c r="Z166" s="189"/>
      <c r="AA166" s="19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2:259" ht="17.25" customHeight="1" x14ac:dyDescent="0.2">
      <c r="B167" s="107"/>
      <c r="C167" s="115"/>
      <c r="D167" s="105"/>
      <c r="E167" s="269"/>
      <c r="F167" s="107"/>
      <c r="G167" s="108"/>
      <c r="I167" s="252"/>
      <c r="J167" s="252"/>
      <c r="K167" s="252"/>
      <c r="L167" s="252"/>
      <c r="M167" s="252"/>
      <c r="N167" s="252"/>
      <c r="O167" s="187"/>
      <c r="P167" s="187"/>
      <c r="Q167" s="187"/>
      <c r="R167" s="187"/>
      <c r="S167" s="187"/>
      <c r="T167" s="187"/>
      <c r="U167" s="187"/>
      <c r="V167" s="187"/>
      <c r="W167" s="187"/>
      <c r="X167" s="187"/>
      <c r="Y167" s="253"/>
      <c r="Z167" s="189"/>
      <c r="AA167" s="19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2:259" ht="18" customHeight="1" x14ac:dyDescent="0.2">
      <c r="B168" s="107"/>
      <c r="C168" s="115"/>
      <c r="D168" s="105"/>
      <c r="E168" s="269"/>
      <c r="F168" s="107"/>
      <c r="G168" s="108"/>
      <c r="I168" s="56"/>
      <c r="J168" s="56"/>
      <c r="K168" s="56"/>
      <c r="L168" s="56"/>
      <c r="M168" s="56"/>
      <c r="N168" s="56"/>
      <c r="O168" s="187"/>
      <c r="P168" s="187"/>
      <c r="Q168" s="187"/>
      <c r="R168" s="187"/>
      <c r="S168" s="187"/>
      <c r="T168" s="187"/>
      <c r="U168" s="187"/>
      <c r="V168" s="187"/>
      <c r="W168" s="187"/>
      <c r="X168" s="187"/>
      <c r="Y168" s="188"/>
      <c r="Z168" s="189"/>
      <c r="AA168" s="19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2:259" ht="18" customHeight="1" x14ac:dyDescent="0.2">
      <c r="B169" s="105"/>
      <c r="C169" s="115"/>
      <c r="D169" s="105"/>
      <c r="E169" s="269"/>
      <c r="F169" s="107"/>
      <c r="G169" s="108"/>
      <c r="I169" s="56"/>
      <c r="J169" s="56"/>
      <c r="K169" s="56"/>
      <c r="L169" s="56"/>
      <c r="M169" s="56"/>
      <c r="N169" s="56"/>
      <c r="O169" s="187"/>
      <c r="P169" s="187"/>
      <c r="Q169" s="187"/>
      <c r="R169" s="187"/>
      <c r="S169" s="187"/>
      <c r="T169" s="187"/>
      <c r="U169" s="187"/>
      <c r="V169" s="187"/>
      <c r="W169" s="187"/>
      <c r="X169" s="187"/>
      <c r="Y169" s="188"/>
      <c r="Z169" s="189"/>
      <c r="AA169" s="19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2:259" ht="15.75" customHeight="1" x14ac:dyDescent="0.25">
      <c r="B170" s="105"/>
      <c r="C170" s="276" t="s">
        <v>385</v>
      </c>
      <c r="D170" s="276"/>
      <c r="E170" s="276"/>
      <c r="F170" s="276"/>
      <c r="G170" s="110"/>
      <c r="H170" s="110"/>
      <c r="I170" s="56"/>
      <c r="J170" s="56"/>
      <c r="K170" s="56"/>
      <c r="L170" s="56"/>
      <c r="M170" s="56"/>
      <c r="N170" s="56"/>
      <c r="O170" s="187"/>
      <c r="P170" s="187"/>
      <c r="Q170" s="187"/>
      <c r="R170" s="187"/>
      <c r="S170" s="187"/>
      <c r="T170" s="187"/>
      <c r="U170" s="187"/>
      <c r="V170" s="187"/>
      <c r="W170" s="187"/>
      <c r="X170" s="187"/>
      <c r="Y170" s="188"/>
      <c r="Z170" s="189"/>
      <c r="AA170" s="19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2:259" ht="21.75" customHeight="1" x14ac:dyDescent="0.2">
      <c r="B171" s="105"/>
      <c r="C171" s="308" t="s">
        <v>398</v>
      </c>
      <c r="D171" s="308"/>
      <c r="E171" s="308"/>
      <c r="F171" s="308"/>
      <c r="G171" s="308"/>
      <c r="H171" s="308"/>
      <c r="I171" s="56"/>
      <c r="J171" s="56"/>
      <c r="K171" s="56"/>
      <c r="L171" s="56"/>
      <c r="M171" s="56"/>
      <c r="N171" s="56"/>
      <c r="O171" s="187"/>
      <c r="P171" s="187"/>
      <c r="Q171" s="187"/>
      <c r="R171" s="187"/>
      <c r="S171" s="187"/>
      <c r="T171" s="187"/>
      <c r="U171" s="187"/>
      <c r="V171" s="187"/>
      <c r="W171" s="187"/>
      <c r="X171" s="187"/>
      <c r="Y171" s="188"/>
      <c r="Z171" s="189"/>
      <c r="AA171" s="19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2:259" ht="14.25" customHeight="1" x14ac:dyDescent="0.2">
      <c r="B172" s="186"/>
      <c r="D172" s="106"/>
      <c r="F172" s="56"/>
      <c r="G172" s="56"/>
      <c r="H172" s="56"/>
      <c r="I172" s="56"/>
      <c r="J172" s="56"/>
      <c r="K172" s="56"/>
      <c r="L172" s="56"/>
      <c r="M172" s="56"/>
      <c r="N172" s="56"/>
      <c r="O172" s="187"/>
      <c r="P172" s="187"/>
      <c r="Q172" s="187"/>
      <c r="R172" s="187"/>
      <c r="S172" s="187"/>
      <c r="T172" s="187"/>
      <c r="U172" s="187"/>
      <c r="V172" s="187"/>
      <c r="W172" s="187"/>
      <c r="X172" s="187"/>
      <c r="Y172" s="188"/>
      <c r="Z172" s="189"/>
      <c r="AA172" s="190"/>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2:259" ht="19.5" customHeight="1" x14ac:dyDescent="0.25">
      <c r="H173" s="109"/>
      <c r="I173" s="179"/>
      <c r="J173" s="179"/>
      <c r="K173" s="109"/>
      <c r="L173" s="109"/>
      <c r="M173" s="109"/>
      <c r="N173" s="109"/>
      <c r="AA173" s="191"/>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2:259" ht="15.75" customHeight="1" x14ac:dyDescent="0.2">
      <c r="H174" s="109"/>
      <c r="I174" s="179"/>
      <c r="J174" s="179"/>
      <c r="K174" s="109"/>
      <c r="L174" s="109"/>
      <c r="M174" s="109"/>
      <c r="N174" s="109"/>
      <c r="AA174" s="105"/>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2:259" ht="15.75" customHeight="1" x14ac:dyDescent="0.2">
      <c r="H175" s="109"/>
      <c r="I175" s="179"/>
      <c r="J175" s="179"/>
      <c r="K175" s="109"/>
      <c r="L175" s="109"/>
      <c r="M175" s="109"/>
      <c r="N175" s="109"/>
      <c r="AA175" s="10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2:259" ht="15.75" customHeight="1" x14ac:dyDescent="0.2">
      <c r="H176" s="109"/>
      <c r="I176" s="179"/>
      <c r="J176" s="179"/>
      <c r="K176" s="109"/>
      <c r="L176" s="109"/>
      <c r="M176" s="109"/>
      <c r="N176" s="109"/>
      <c r="AA176" s="10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8:259" ht="15.75" customHeight="1" x14ac:dyDescent="0.2">
      <c r="H177" s="109"/>
      <c r="I177" s="179"/>
      <c r="J177" s="179"/>
      <c r="K177" s="109"/>
      <c r="L177" s="109"/>
      <c r="M177" s="109"/>
      <c r="N177" s="109"/>
      <c r="AA177" s="105"/>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8:259" ht="15.75" customHeight="1" x14ac:dyDescent="0.2">
      <c r="H178" s="109"/>
      <c r="I178" s="179"/>
      <c r="J178" s="179"/>
      <c r="K178" s="109"/>
      <c r="L178" s="109"/>
      <c r="M178" s="109"/>
      <c r="N178" s="109"/>
      <c r="AA178" s="105"/>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8:259" ht="15.75" customHeight="1" x14ac:dyDescent="0.2">
      <c r="H179" s="109"/>
      <c r="I179" s="179"/>
      <c r="J179" s="179"/>
      <c r="K179" s="109"/>
      <c r="L179" s="109"/>
      <c r="M179" s="109"/>
      <c r="N179" s="109"/>
      <c r="AA179" s="105"/>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8:259" ht="15.75" customHeight="1" x14ac:dyDescent="0.2">
      <c r="H180" s="109"/>
      <c r="I180" s="179"/>
      <c r="J180" s="179"/>
      <c r="K180" s="109"/>
      <c r="L180" s="109"/>
      <c r="M180" s="109"/>
      <c r="N180" s="109"/>
      <c r="AA180" s="105"/>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8:259" ht="15.75" customHeight="1" x14ac:dyDescent="0.2">
      <c r="H181" s="109"/>
      <c r="I181" s="179"/>
      <c r="J181" s="179"/>
      <c r="K181" s="109"/>
      <c r="L181" s="109"/>
      <c r="M181" s="109"/>
      <c r="N181" s="109"/>
      <c r="AA181" s="105"/>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8:259" ht="15.75" customHeight="1" x14ac:dyDescent="0.2">
      <c r="H182" s="109"/>
      <c r="I182" s="179"/>
      <c r="J182" s="179"/>
      <c r="K182" s="109"/>
      <c r="L182" s="109"/>
      <c r="M182" s="109"/>
      <c r="N182" s="109"/>
      <c r="AA182" s="105"/>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8:259" ht="15.75" customHeight="1" x14ac:dyDescent="0.2">
      <c r="H183" s="109"/>
      <c r="I183" s="179"/>
      <c r="J183" s="179"/>
      <c r="K183" s="109"/>
      <c r="L183" s="109"/>
      <c r="M183" s="109"/>
      <c r="N183" s="109"/>
      <c r="AA183" s="105"/>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8:259" ht="17.25" customHeight="1" x14ac:dyDescent="0.25">
      <c r="P184" s="192"/>
      <c r="Q184" s="192"/>
      <c r="R184" s="192"/>
      <c r="S184" s="192"/>
      <c r="T184" s="192"/>
      <c r="U184" s="192"/>
      <c r="V184" s="192"/>
      <c r="W184" s="192"/>
      <c r="X184" s="192"/>
      <c r="Y184" s="192"/>
      <c r="Z184" s="305"/>
      <c r="AA184" s="305"/>
      <c r="AB184" s="112"/>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sheetData>
  <mergeCells count="61">
    <mergeCell ref="W23:W24"/>
    <mergeCell ref="W25:W26"/>
    <mergeCell ref="V10:Z10"/>
    <mergeCell ref="A22:A24"/>
    <mergeCell ref="A53:A54"/>
    <mergeCell ref="A45:A4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U23:U24"/>
    <mergeCell ref="V23:V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Y25:Y26"/>
    <mergeCell ref="M25:M26"/>
    <mergeCell ref="O25:O26"/>
    <mergeCell ref="P25:P26"/>
    <mergeCell ref="Q25:Q26"/>
    <mergeCell ref="R25:R26"/>
    <mergeCell ref="D2:U6"/>
    <mergeCell ref="B7:P7"/>
    <mergeCell ref="B155:E155"/>
    <mergeCell ref="Z184:AA184"/>
    <mergeCell ref="Z129:AA129"/>
    <mergeCell ref="Z130:AA130"/>
    <mergeCell ref="D154:E154"/>
    <mergeCell ref="C171:H171"/>
    <mergeCell ref="C170:F170"/>
    <mergeCell ref="S25:S26"/>
    <mergeCell ref="Z25:Z26"/>
    <mergeCell ref="AA25:AA26"/>
    <mergeCell ref="Z30:AA32"/>
    <mergeCell ref="Z40:AA40"/>
    <mergeCell ref="T25:T26"/>
    <mergeCell ref="U25:U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5</vt:i4>
      </vt:variant>
    </vt:vector>
  </HeadingPairs>
  <TitlesOfParts>
    <vt:vector size="7" baseType="lpstr">
      <vt:lpstr>Sheet1</vt:lpstr>
      <vt:lpstr>Sheet2</vt:lpstr>
      <vt:lpstr>_20.01.01</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Das Brasov</cp:lastModifiedBy>
  <cp:revision>1</cp:revision>
  <cp:lastPrinted>2024-06-20T12:02:35Z</cp:lastPrinted>
  <dcterms:created xsi:type="dcterms:W3CDTF">2016-08-11T08:26:00Z</dcterms:created>
  <dcterms:modified xsi:type="dcterms:W3CDTF">2024-07-25T11:16:27Z</dcterms:modified>
  <cp:version>1048576</cp:version>
</cp:coreProperties>
</file>